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autoCompressPictures="0"/>
  <mc:AlternateContent xmlns:mc="http://schemas.openxmlformats.org/markup-compatibility/2006">
    <mc:Choice Requires="x15">
      <x15ac:absPath xmlns:x15ac="http://schemas.microsoft.com/office/spreadsheetml/2010/11/ac" url="C:\Users\dan\Desktop\"/>
    </mc:Choice>
  </mc:AlternateContent>
  <xr:revisionPtr revIDLastSave="0" documentId="13_ncr:1_{07F9E5B3-15D4-49D7-82EB-CA3C98F4255B}" xr6:coauthVersionLast="47" xr6:coauthVersionMax="47" xr10:uidLastSave="{00000000-0000-0000-0000-000000000000}"/>
  <bookViews>
    <workbookView xWindow="-28920" yWindow="-120" windowWidth="29040" windowHeight="16440" tabRatio="500" xr2:uid="{00000000-000D-0000-FFFF-FFFF00000000}"/>
  </bookViews>
  <sheets>
    <sheet name="Project Dashboard" sheetId="1" r:id="rId1"/>
  </sheets>
  <definedNames>
    <definedName name="_xlnm.Print_Area" localSheetId="0">'Project Dashboard'!$B$2:$P$75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62" i="1" l="1"/>
  <c r="C61" i="1"/>
  <c r="C60" i="1"/>
  <c r="C55" i="1"/>
  <c r="C54" i="1"/>
  <c r="C53" i="1"/>
  <c r="C52" i="1"/>
  <c r="C51" i="1"/>
  <c r="F22" i="1"/>
  <c r="F23" i="1"/>
  <c r="F24" i="1"/>
  <c r="F25" i="1"/>
  <c r="F26" i="1"/>
  <c r="F27" i="1"/>
  <c r="F28" i="1"/>
  <c r="F29" i="1"/>
  <c r="F30" i="1"/>
  <c r="F31" i="1"/>
  <c r="C63" i="1" l="1"/>
  <c r="D62" i="1"/>
  <c r="C56" i="1"/>
  <c r="D51" i="1" s="1"/>
  <c r="D60" i="1" l="1"/>
  <c r="D61" i="1"/>
  <c r="D54" i="1"/>
  <c r="D55" i="1"/>
  <c r="D52" i="1"/>
  <c r="D53" i="1"/>
  <c r="D63" i="1" l="1"/>
  <c r="D56" i="1"/>
</calcChain>
</file>

<file path=xl/sharedStrings.xml><?xml version="1.0" encoding="utf-8"?>
<sst xmlns="http://schemas.openxmlformats.org/spreadsheetml/2006/main" count="109" uniqueCount="73">
  <si>
    <t>TASK NAME</t>
  </si>
  <si>
    <t>STATUS</t>
  </si>
  <si>
    <t>ASSIGNED TO</t>
  </si>
  <si>
    <t>COMMENTS</t>
  </si>
  <si>
    <t>Complete</t>
  </si>
  <si>
    <t>In Progress</t>
  </si>
  <si>
    <t>On Hold</t>
  </si>
  <si>
    <t>Not Started</t>
  </si>
  <si>
    <t>PRIORITY</t>
  </si>
  <si>
    <t>High</t>
  </si>
  <si>
    <t>Medium</t>
  </si>
  <si>
    <t>Low</t>
  </si>
  <si>
    <t xml:space="preserve">Change Requests </t>
  </si>
  <si>
    <t>Actions</t>
  </si>
  <si>
    <t>Decisions</t>
  </si>
  <si>
    <t>Overdue</t>
  </si>
  <si>
    <t>PROJECT NAME</t>
  </si>
  <si>
    <t>% COMPLETE</t>
  </si>
  <si>
    <t>DATE</t>
  </si>
  <si>
    <t>PROJECT  STATUS</t>
  </si>
  <si>
    <t>00/00/00</t>
  </si>
  <si>
    <t>DASHBOARD DATA</t>
  </si>
  <si>
    <t>TASK STATUS %</t>
  </si>
  <si>
    <t>COUNT</t>
  </si>
  <si>
    <t>%</t>
  </si>
  <si>
    <t>END 
DATE</t>
  </si>
  <si>
    <t>START 
DATE</t>
  </si>
  <si>
    <t>TOTAL</t>
  </si>
  <si>
    <t>BUDGET</t>
  </si>
  <si>
    <t>PLANNED</t>
  </si>
  <si>
    <t>ACTUAL</t>
  </si>
  <si>
    <t>TASK PRIORITY %</t>
  </si>
  <si>
    <t>PENDING ITEMS</t>
  </si>
  <si>
    <t>PROJECT DASHBOARD TEMPLATE</t>
  </si>
  <si>
    <r>
      <t>DURATION</t>
    </r>
    <r>
      <rPr>
        <sz val="9"/>
        <color theme="0"/>
        <rFont val="Arial"/>
        <family val="2"/>
      </rPr>
      <t xml:space="preserve"> 
in days</t>
    </r>
  </si>
  <si>
    <t>PROJECT TIMELINE</t>
  </si>
  <si>
    <t>WBS</t>
  </si>
  <si>
    <t>Establish Brief</t>
  </si>
  <si>
    <t>Prepare programme</t>
  </si>
  <si>
    <t xml:space="preserve">Site Investigations </t>
  </si>
  <si>
    <t>R&amp;D Asbestos Surveys</t>
  </si>
  <si>
    <t>Prepare cost plan</t>
  </si>
  <si>
    <t>Appoint project team</t>
  </si>
  <si>
    <t>Concept and Develop design</t>
  </si>
  <si>
    <t xml:space="preserve">Tender period </t>
  </si>
  <si>
    <t xml:space="preserve">Tender returns </t>
  </si>
  <si>
    <t>Construction Period</t>
  </si>
  <si>
    <t xml:space="preserve">Snagging </t>
  </si>
  <si>
    <t>Practical completion</t>
  </si>
  <si>
    <t>JANUARY</t>
  </si>
  <si>
    <t>FEBRUARY</t>
  </si>
  <si>
    <t>MARCH</t>
  </si>
  <si>
    <t>APRIL</t>
  </si>
  <si>
    <t>MAY</t>
  </si>
  <si>
    <t>JUNE</t>
  </si>
  <si>
    <t>JULY</t>
  </si>
  <si>
    <t>AUGUST</t>
  </si>
  <si>
    <t>SEPTEMBER</t>
  </si>
  <si>
    <t>OCTOBER</t>
  </si>
  <si>
    <t>NOVEMBER</t>
  </si>
  <si>
    <t>DECEMBER</t>
  </si>
  <si>
    <t xml:space="preserve">Contractors forecast </t>
  </si>
  <si>
    <t>Amount paid</t>
  </si>
  <si>
    <t>Programme</t>
  </si>
  <si>
    <t>xxxxx</t>
  </si>
  <si>
    <t>Contractor to send F10</t>
  </si>
  <si>
    <t>TG</t>
  </si>
  <si>
    <t>QS to send over contractors cashflow forecast</t>
  </si>
  <si>
    <t>SL</t>
  </si>
  <si>
    <t>DUE
DATE</t>
  </si>
  <si>
    <t>CLICK HERE TO SEE ESTA IN ACTION!</t>
  </si>
  <si>
    <t>Change logo -&gt;</t>
  </si>
  <si>
    <t>We trust you'll find this Dashboard template beneficial. While Excel serves as a reliable tool for basic spreadsheet tasks, it unfortunately falls short in offering real-time visibility and collaboration features.
ESTA, on the other hand, enhances your data management experience by allowing seamless data integration without the continuous need for information replication. Moreover, it enables you to assemble widgets for streamlined information display from contract certification, programmes, actions etc. This automation saves days of work.
You can export it as a PDF or we can display this information on your own branded portals for your clients.
ww.frame-solutions.com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</si>
</sst>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m/d;@"/>
    <numFmt numFmtId="165" formatCode="mm/dd"/>
    <numFmt numFmtId="166" formatCode="mm/dd/yy;@"/>
    <numFmt numFmtId="167" formatCode="&quot;£&quot;#,##0.00"/>
  </numFmts>
  <fonts count="2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2"/>
      <color theme="1"/>
      <name val="Calibri"/>
      <family val="2"/>
      <scheme val="minor"/>
    </font>
    <font>
      <sz val="10"/>
      <color theme="1"/>
      <name val="Arial"/>
      <family val="2"/>
    </font>
    <font>
      <sz val="11"/>
      <color theme="1"/>
      <name val="Arial"/>
      <family val="2"/>
    </font>
    <font>
      <b/>
      <sz val="13"/>
      <color theme="1"/>
      <name val="Arial"/>
      <family val="2"/>
    </font>
    <font>
      <b/>
      <sz val="18"/>
      <color theme="1"/>
      <name val="Arial"/>
      <family val="2"/>
    </font>
    <font>
      <sz val="16"/>
      <color theme="1"/>
      <name val="Arial"/>
      <family val="2"/>
    </font>
    <font>
      <b/>
      <sz val="10"/>
      <color theme="0"/>
      <name val="Arial"/>
      <family val="2"/>
    </font>
    <font>
      <sz val="9"/>
      <color theme="0"/>
      <name val="Arial"/>
      <family val="2"/>
    </font>
    <font>
      <sz val="10"/>
      <color rgb="FF000000"/>
      <name val="Arial"/>
      <family val="2"/>
    </font>
    <font>
      <b/>
      <sz val="10"/>
      <color theme="1"/>
      <name val="Arial"/>
      <family val="2"/>
    </font>
    <font>
      <b/>
      <sz val="10"/>
      <color theme="1"/>
      <name val="Century Gothic"/>
      <family val="2"/>
    </font>
    <font>
      <sz val="12"/>
      <color indexed="8"/>
      <name val="Century Gothic"/>
      <family val="1"/>
    </font>
    <font>
      <sz val="12"/>
      <color theme="1"/>
      <name val="Century Gothic"/>
      <family val="1"/>
    </font>
    <font>
      <sz val="16"/>
      <color rgb="FF01023B"/>
      <name val="Calibri"/>
      <family val="2"/>
      <scheme val="minor"/>
    </font>
    <font>
      <b/>
      <sz val="13"/>
      <color rgb="FF92D050"/>
      <name val="Arial"/>
      <family val="2"/>
    </font>
    <font>
      <b/>
      <sz val="22"/>
      <name val="Arial"/>
      <family val="2"/>
    </font>
    <font>
      <b/>
      <u/>
      <sz val="24"/>
      <color theme="0"/>
      <name val="Arial"/>
      <family val="2"/>
    </font>
    <font>
      <b/>
      <sz val="22"/>
      <color theme="1"/>
      <name val="Arial"/>
      <family val="2"/>
    </font>
    <font>
      <sz val="16"/>
      <name val="Arial"/>
      <family val="2"/>
    </font>
    <font>
      <sz val="12"/>
      <color theme="0" tint="-0.499984740745262"/>
      <name val="Arial"/>
      <family val="2"/>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81D6F0"/>
        <bgColor indexed="64"/>
      </patternFill>
    </fill>
    <fill>
      <patternFill patternType="solid">
        <fgColor rgb="FF01023B"/>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4659260841701"/>
      </right>
      <top style="thin">
        <color theme="0" tint="-0.24994659260841701"/>
      </top>
      <bottom style="thin">
        <color theme="0"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9" fontId="7" fillId="0" borderId="0" applyFont="0" applyFill="0" applyBorder="0" applyAlignment="0" applyProtection="0"/>
    <xf numFmtId="0" fontId="1" fillId="0" borderId="0" applyNumberFormat="0" applyFill="0" applyBorder="0" applyAlignment="0" applyProtection="0"/>
  </cellStyleXfs>
  <cellXfs count="117">
    <xf numFmtId="0" fontId="0" fillId="0" borderId="0" xfId="0"/>
    <xf numFmtId="0" fontId="4" fillId="2" borderId="0" xfId="0" applyFont="1" applyFill="1" applyAlignment="1">
      <alignment wrapText="1"/>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4" fillId="0" borderId="0" xfId="0" applyFont="1" applyAlignment="1">
      <alignment vertical="center" wrapText="1"/>
    </xf>
    <xf numFmtId="0" fontId="6" fillId="0" borderId="0" xfId="0" applyFont="1"/>
    <xf numFmtId="0" fontId="8" fillId="2" borderId="0" xfId="0" applyFont="1" applyFill="1" applyAlignment="1">
      <alignment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0" fontId="8" fillId="2" borderId="0" xfId="0" applyFont="1" applyFill="1" applyAlignment="1">
      <alignment vertical="center" wrapText="1"/>
    </xf>
    <xf numFmtId="166" fontId="10" fillId="2" borderId="3" xfId="0" applyNumberFormat="1" applyFont="1" applyFill="1" applyBorder="1" applyAlignment="1">
      <alignment horizontal="center" vertical="center" wrapText="1"/>
    </xf>
    <xf numFmtId="9" fontId="10" fillId="2" borderId="3" xfId="6" applyFont="1" applyFill="1" applyBorder="1" applyAlignment="1">
      <alignment horizontal="center" vertical="center" wrapText="1"/>
    </xf>
    <xf numFmtId="0" fontId="11" fillId="2" borderId="0" xfId="0" applyFont="1" applyFill="1" applyAlignment="1">
      <alignment horizontal="left" vertical="center" indent="1"/>
    </xf>
    <xf numFmtId="0" fontId="10" fillId="2" borderId="0" xfId="0" applyFont="1" applyFill="1" applyAlignment="1">
      <alignment vertical="center"/>
    </xf>
    <xf numFmtId="166" fontId="10" fillId="2" borderId="0" xfId="0" applyNumberFormat="1" applyFont="1" applyFill="1" applyAlignment="1">
      <alignment horizontal="center" vertical="center" wrapText="1"/>
    </xf>
    <xf numFmtId="0" fontId="10" fillId="2" borderId="0" xfId="0" applyFont="1" applyFill="1" applyAlignment="1">
      <alignment horizontal="center" vertical="center" wrapText="1"/>
    </xf>
    <xf numFmtId="9" fontId="10" fillId="2" borderId="0" xfId="6" applyFont="1" applyFill="1" applyBorder="1" applyAlignment="1">
      <alignment horizontal="center" vertical="center" wrapText="1"/>
    </xf>
    <xf numFmtId="0" fontId="8" fillId="2" borderId="0" xfId="0" applyFont="1" applyFill="1" applyAlignment="1">
      <alignment horizontal="left" vertical="center" wrapText="1" indent="1"/>
    </xf>
    <xf numFmtId="0" fontId="15" fillId="2" borderId="1" xfId="0" applyFont="1" applyFill="1" applyBorder="1" applyAlignment="1">
      <alignment horizontal="left" vertical="center" wrapText="1" indent="1" readingOrder="1"/>
    </xf>
    <xf numFmtId="0" fontId="8" fillId="2" borderId="1" xfId="0" applyFont="1" applyFill="1" applyBorder="1" applyAlignment="1">
      <alignment horizontal="left" vertical="center" wrapText="1" indent="1"/>
    </xf>
    <xf numFmtId="165" fontId="8" fillId="3" borderId="1" xfId="0" applyNumberFormat="1" applyFont="1" applyFill="1" applyBorder="1" applyAlignment="1">
      <alignment horizontal="center" vertical="center" wrapText="1"/>
    </xf>
    <xf numFmtId="0" fontId="8" fillId="4" borderId="1" xfId="0" applyFont="1" applyFill="1" applyBorder="1" applyAlignment="1">
      <alignment horizontal="left" vertical="center" wrapText="1" indent="1"/>
    </xf>
    <xf numFmtId="165" fontId="15" fillId="3" borderId="1" xfId="0" applyNumberFormat="1" applyFont="1" applyFill="1" applyBorder="1" applyAlignment="1">
      <alignment horizontal="center" vertical="center" wrapText="1" readingOrder="1"/>
    </xf>
    <xf numFmtId="0" fontId="8" fillId="0" borderId="1" xfId="0" applyFont="1" applyBorder="1" applyAlignment="1">
      <alignment horizontal="left" vertical="center" wrapText="1" indent="1"/>
    </xf>
    <xf numFmtId="0" fontId="8" fillId="2" borderId="0" xfId="0" applyFont="1" applyFill="1" applyAlignment="1">
      <alignment horizontal="left" vertical="center" wrapText="1"/>
    </xf>
    <xf numFmtId="0" fontId="8" fillId="10" borderId="1" xfId="0" applyFont="1" applyFill="1" applyBorder="1" applyAlignment="1">
      <alignment horizontal="left" vertical="center" indent="1"/>
    </xf>
    <xf numFmtId="0" fontId="8" fillId="10" borderId="1" xfId="0" applyFont="1" applyFill="1" applyBorder="1" applyAlignment="1">
      <alignment horizontal="center" vertical="center"/>
    </xf>
    <xf numFmtId="0" fontId="8" fillId="0" borderId="0" xfId="0" applyFont="1" applyAlignment="1">
      <alignment horizontal="left" vertical="center" indent="1"/>
    </xf>
    <xf numFmtId="0" fontId="8" fillId="9" borderId="1" xfId="0" applyFont="1" applyFill="1" applyBorder="1" applyAlignment="1">
      <alignment horizontal="left" vertical="center" indent="1"/>
    </xf>
    <xf numFmtId="3" fontId="8" fillId="0" borderId="1" xfId="0" applyNumberFormat="1" applyFont="1" applyBorder="1" applyAlignment="1">
      <alignment horizontal="left" vertical="center" indent="1"/>
    </xf>
    <xf numFmtId="0" fontId="8" fillId="4" borderId="2" xfId="0" applyFont="1" applyFill="1" applyBorder="1" applyAlignment="1">
      <alignment horizontal="left" vertical="center" wrapText="1" indent="1"/>
    </xf>
    <xf numFmtId="1" fontId="8" fillId="3" borderId="1" xfId="0" applyNumberFormat="1" applyFont="1" applyFill="1" applyBorder="1" applyAlignment="1">
      <alignment horizontal="center" vertical="center"/>
    </xf>
    <xf numFmtId="9" fontId="8" fillId="3" borderId="1" xfId="6" applyFont="1" applyFill="1" applyBorder="1" applyAlignment="1">
      <alignment horizontal="center" vertical="center"/>
    </xf>
    <xf numFmtId="0" fontId="8" fillId="5" borderId="3" xfId="0" applyFont="1" applyFill="1" applyBorder="1" applyAlignment="1">
      <alignment horizontal="left" vertical="center" indent="1"/>
    </xf>
    <xf numFmtId="0" fontId="15" fillId="2" borderId="2" xfId="0" applyFont="1" applyFill="1" applyBorder="1" applyAlignment="1">
      <alignment horizontal="left" vertical="center" wrapText="1" indent="1" readingOrder="1"/>
    </xf>
    <xf numFmtId="0" fontId="8" fillId="0" borderId="2" xfId="0" applyFont="1" applyBorder="1" applyAlignment="1">
      <alignment horizontal="left" vertical="center" wrapText="1" indent="1"/>
    </xf>
    <xf numFmtId="0" fontId="8" fillId="0" borderId="4" xfId="0" applyFont="1" applyBorder="1" applyAlignment="1">
      <alignment horizontal="left" vertical="center" wrapText="1" indent="1"/>
    </xf>
    <xf numFmtId="1" fontId="8" fillId="3" borderId="3" xfId="0" applyNumberFormat="1" applyFont="1" applyFill="1" applyBorder="1" applyAlignment="1">
      <alignment horizontal="center" vertical="center"/>
    </xf>
    <xf numFmtId="9" fontId="8" fillId="3" borderId="3" xfId="6" applyFont="1" applyFill="1" applyBorder="1" applyAlignment="1">
      <alignment horizontal="center" vertical="center"/>
    </xf>
    <xf numFmtId="0" fontId="16" fillId="0" borderId="0" xfId="0" applyFont="1" applyAlignment="1">
      <alignment horizontal="right" vertical="center" indent="1"/>
    </xf>
    <xf numFmtId="1" fontId="16" fillId="10" borderId="7" xfId="0" applyNumberFormat="1" applyFont="1" applyFill="1" applyBorder="1" applyAlignment="1">
      <alignment horizontal="center" vertical="center"/>
    </xf>
    <xf numFmtId="9" fontId="16" fillId="10" borderId="7" xfId="6" applyFont="1" applyFill="1" applyBorder="1" applyAlignment="1">
      <alignment horizontal="center" vertical="center"/>
    </xf>
    <xf numFmtId="0" fontId="8" fillId="8" borderId="1" xfId="0" applyFont="1" applyFill="1" applyBorder="1" applyAlignment="1">
      <alignment horizontal="left" vertical="center" indent="1"/>
    </xf>
    <xf numFmtId="0" fontId="8" fillId="6" borderId="1" xfId="0" applyFont="1" applyFill="1" applyBorder="1" applyAlignment="1">
      <alignment horizontal="left" vertical="center" wrapText="1" indent="1"/>
    </xf>
    <xf numFmtId="0" fontId="8" fillId="5" borderId="1" xfId="0" applyFont="1" applyFill="1" applyBorder="1" applyAlignment="1">
      <alignment horizontal="left" vertical="center" indent="1"/>
    </xf>
    <xf numFmtId="0" fontId="15" fillId="7" borderId="1" xfId="0" applyFont="1" applyFill="1" applyBorder="1" applyAlignment="1">
      <alignment horizontal="left" vertical="center" wrapText="1" indent="1" readingOrder="1"/>
    </xf>
    <xf numFmtId="0" fontId="8" fillId="11" borderId="1" xfId="0" applyFont="1" applyFill="1" applyBorder="1" applyAlignment="1">
      <alignment horizontal="left" vertical="center" indent="1"/>
    </xf>
    <xf numFmtId="0" fontId="15" fillId="8" borderId="1" xfId="0" applyFont="1" applyFill="1" applyBorder="1" applyAlignment="1">
      <alignment horizontal="left" vertical="center" wrapText="1" indent="1" readingOrder="1"/>
    </xf>
    <xf numFmtId="167" fontId="8" fillId="0" borderId="1" xfId="0" applyNumberFormat="1" applyFont="1" applyBorder="1" applyAlignment="1">
      <alignment horizontal="left" vertical="center" indent="1"/>
    </xf>
    <xf numFmtId="167" fontId="8" fillId="0" borderId="3" xfId="0" applyNumberFormat="1" applyFont="1" applyBorder="1" applyAlignment="1">
      <alignment horizontal="left" vertical="center" indent="1"/>
    </xf>
    <xf numFmtId="0" fontId="15" fillId="2" borderId="0" xfId="0" applyFont="1" applyFill="1" applyAlignment="1">
      <alignment horizontal="left" vertical="center" wrapText="1" indent="1" readingOrder="1"/>
    </xf>
    <xf numFmtId="164" fontId="8" fillId="2" borderId="0" xfId="0" applyNumberFormat="1" applyFont="1" applyFill="1" applyAlignment="1">
      <alignment horizontal="left" vertical="center" wrapText="1" indent="1"/>
    </xf>
    <xf numFmtId="165" fontId="8" fillId="3" borderId="0" xfId="0" applyNumberFormat="1" applyFont="1" applyFill="1" applyAlignment="1">
      <alignment horizontal="center" vertical="center" wrapText="1"/>
    </xf>
    <xf numFmtId="0" fontId="13" fillId="13" borderId="1" xfId="0" applyFont="1" applyFill="1" applyBorder="1" applyAlignment="1">
      <alignment horizontal="center" vertical="center" wrapText="1"/>
    </xf>
    <xf numFmtId="0" fontId="13" fillId="13" borderId="1" xfId="0" applyFont="1" applyFill="1" applyBorder="1" applyAlignment="1">
      <alignment horizontal="left" vertical="center" wrapText="1" indent="1"/>
    </xf>
    <xf numFmtId="0" fontId="17" fillId="12" borderId="11" xfId="0" applyFont="1" applyFill="1" applyBorder="1" applyAlignment="1">
      <alignment horizontal="center" vertical="center" wrapText="1"/>
    </xf>
    <xf numFmtId="0" fontId="17" fillId="12" borderId="11" xfId="0" applyFont="1" applyFill="1" applyBorder="1" applyAlignment="1">
      <alignment horizontal="center" vertical="center"/>
    </xf>
    <xf numFmtId="166" fontId="8" fillId="3" borderId="1" xfId="0" applyNumberFormat="1" applyFont="1" applyFill="1" applyBorder="1" applyAlignment="1">
      <alignment horizontal="center" vertical="center" wrapText="1"/>
    </xf>
    <xf numFmtId="166" fontId="15" fillId="3" borderId="1" xfId="0" applyNumberFormat="1" applyFont="1" applyFill="1" applyBorder="1" applyAlignment="1">
      <alignment horizontal="center" vertical="center" wrapText="1" readingOrder="1"/>
    </xf>
    <xf numFmtId="1" fontId="8" fillId="4" borderId="2" xfId="0" applyNumberFormat="1" applyFont="1" applyFill="1" applyBorder="1" applyAlignment="1">
      <alignment horizontal="center" vertical="center" wrapText="1"/>
    </xf>
    <xf numFmtId="44" fontId="18" fillId="0" borderId="11" xfId="0" applyNumberFormat="1" applyFont="1" applyBorder="1" applyAlignment="1">
      <alignment horizontal="center" vertical="center"/>
    </xf>
    <xf numFmtId="44" fontId="19" fillId="0" borderId="11" xfId="0" applyNumberFormat="1" applyFont="1" applyBorder="1" applyAlignment="1">
      <alignment horizontal="center" vertical="center"/>
    </xf>
    <xf numFmtId="1" fontId="16" fillId="2" borderId="0" xfId="0" applyNumberFormat="1" applyFont="1" applyFill="1" applyAlignment="1">
      <alignment horizontal="center" vertical="center"/>
    </xf>
    <xf numFmtId="9" fontId="16" fillId="2" borderId="0" xfId="6" applyFont="1" applyFill="1" applyBorder="1" applyAlignment="1">
      <alignment horizontal="center" vertical="center"/>
    </xf>
    <xf numFmtId="0" fontId="8" fillId="2" borderId="0" xfId="0" applyFont="1" applyFill="1" applyAlignment="1">
      <alignment horizontal="left" vertical="center" indent="1"/>
    </xf>
    <xf numFmtId="164" fontId="15" fillId="2" borderId="1" xfId="0" applyNumberFormat="1" applyFont="1" applyFill="1" applyBorder="1" applyAlignment="1">
      <alignment horizontal="center" vertical="center" wrapText="1" readingOrder="1"/>
    </xf>
    <xf numFmtId="0" fontId="8"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164" fontId="8" fillId="2" borderId="1" xfId="0" applyNumberFormat="1" applyFont="1" applyFill="1" applyBorder="1" applyAlignment="1">
      <alignment horizontal="center" vertical="center" wrapText="1"/>
    </xf>
    <xf numFmtId="0" fontId="8" fillId="2" borderId="2" xfId="0" applyFont="1" applyFill="1" applyBorder="1" applyAlignment="1">
      <alignment horizontal="left" vertical="center" wrapText="1" indent="1"/>
    </xf>
    <xf numFmtId="0" fontId="4" fillId="2" borderId="14" xfId="0" applyFont="1" applyFill="1" applyBorder="1" applyAlignment="1">
      <alignment horizontal="left" vertical="center" wrapText="1"/>
    </xf>
    <xf numFmtId="44" fontId="18" fillId="0" borderId="15" xfId="0" applyNumberFormat="1" applyFont="1" applyBorder="1" applyAlignment="1">
      <alignment horizontal="center" vertical="center"/>
    </xf>
    <xf numFmtId="10" fontId="9" fillId="2" borderId="0" xfId="0" applyNumberFormat="1" applyFont="1" applyFill="1" applyAlignment="1">
      <alignment horizontal="center" vertical="center" wrapText="1"/>
    </xf>
    <xf numFmtId="0" fontId="20" fillId="0" borderId="0" xfId="7" applyFont="1" applyAlignment="1">
      <alignment horizontal="center" vertical="center" wrapText="1"/>
    </xf>
    <xf numFmtId="0" fontId="8" fillId="2" borderId="2"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13" fillId="13" borderId="12" xfId="0" applyFont="1" applyFill="1" applyBorder="1" applyAlignment="1">
      <alignment horizontal="left" vertical="center" wrapText="1"/>
    </xf>
    <xf numFmtId="0" fontId="13" fillId="13" borderId="8" xfId="0" applyFont="1" applyFill="1" applyBorder="1" applyAlignment="1">
      <alignment horizontal="left" vertical="center" wrapText="1"/>
    </xf>
    <xf numFmtId="0" fontId="15" fillId="2" borderId="2" xfId="0" applyFont="1" applyFill="1" applyBorder="1" applyAlignment="1">
      <alignment horizontal="center" vertical="center" wrapText="1" readingOrder="1"/>
    </xf>
    <xf numFmtId="0" fontId="15" fillId="2" borderId="10" xfId="0" applyFont="1" applyFill="1" applyBorder="1" applyAlignment="1">
      <alignment horizontal="center" vertical="center" wrapText="1" readingOrder="1"/>
    </xf>
    <xf numFmtId="0" fontId="9" fillId="2" borderId="8" xfId="0" applyFont="1" applyFill="1" applyBorder="1" applyAlignment="1">
      <alignment horizontal="center" vertical="center" wrapText="1"/>
    </xf>
    <xf numFmtId="0" fontId="12" fillId="2" borderId="8" xfId="0" applyFont="1" applyFill="1" applyBorder="1" applyAlignment="1">
      <alignment horizontal="lef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2" xfId="0" applyFont="1" applyBorder="1" applyAlignment="1">
      <alignment horizontal="center" vertical="center"/>
    </xf>
    <xf numFmtId="0" fontId="4" fillId="0" borderId="10" xfId="0" applyFont="1" applyBorder="1" applyAlignment="1">
      <alignment horizontal="center" vertical="center"/>
    </xf>
    <xf numFmtId="0" fontId="23" fillId="13" borderId="0" xfId="7" applyFont="1" applyFill="1" applyAlignment="1">
      <alignment horizontal="center" vertical="center"/>
    </xf>
    <xf numFmtId="0" fontId="13" fillId="13" borderId="2" xfId="0" applyFont="1" applyFill="1" applyBorder="1" applyAlignment="1">
      <alignment horizontal="left" vertical="center" wrapText="1"/>
    </xf>
    <xf numFmtId="0" fontId="13" fillId="13" borderId="10" xfId="0" applyFont="1" applyFill="1" applyBorder="1" applyAlignment="1">
      <alignment horizontal="left" vertical="center" wrapText="1"/>
    </xf>
    <xf numFmtId="0" fontId="15" fillId="2" borderId="2" xfId="0" applyFont="1" applyFill="1" applyBorder="1" applyAlignment="1">
      <alignment horizontal="left" vertical="center" wrapText="1" readingOrder="1"/>
    </xf>
    <xf numFmtId="0" fontId="15" fillId="2" borderId="10" xfId="0" applyFont="1" applyFill="1" applyBorder="1" applyAlignment="1">
      <alignment horizontal="left" vertical="center" wrapText="1" readingOrder="1"/>
    </xf>
    <xf numFmtId="0" fontId="22" fillId="2" borderId="0" xfId="0" applyFont="1" applyFill="1" applyAlignment="1">
      <alignment vertical="center"/>
    </xf>
    <xf numFmtId="0" fontId="10" fillId="2" borderId="4" xfId="0" applyFont="1" applyFill="1" applyBorder="1" applyAlignment="1">
      <alignment horizontal="left" vertical="center" indent="1"/>
    </xf>
    <xf numFmtId="0" fontId="10" fillId="2" borderId="5" xfId="0" applyFont="1" applyFill="1" applyBorder="1" applyAlignment="1">
      <alignment horizontal="left" vertical="center" indent="1"/>
    </xf>
    <xf numFmtId="0" fontId="10" fillId="2" borderId="6" xfId="0" applyFont="1" applyFill="1" applyBorder="1" applyAlignment="1">
      <alignment horizontal="left" vertical="center" indent="1"/>
    </xf>
    <xf numFmtId="0" fontId="24" fillId="2" borderId="0" xfId="0" applyFont="1" applyFill="1" applyAlignment="1">
      <alignment vertical="center" wrapText="1"/>
    </xf>
    <xf numFmtId="0" fontId="12" fillId="2" borderId="8" xfId="0" applyFont="1" applyFill="1" applyBorder="1" applyAlignment="1">
      <alignment vertical="center" wrapText="1"/>
    </xf>
    <xf numFmtId="0" fontId="12" fillId="2" borderId="8" xfId="0" applyFont="1" applyFill="1" applyBorder="1" applyAlignment="1">
      <alignment vertical="center"/>
    </xf>
    <xf numFmtId="0" fontId="21" fillId="6" borderId="2"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13" fillId="13" borderId="12" xfId="0" applyFont="1" applyFill="1" applyBorder="1" applyAlignment="1">
      <alignment vertical="center" wrapText="1"/>
    </xf>
    <xf numFmtId="0" fontId="13" fillId="13" borderId="8" xfId="0" applyFont="1" applyFill="1" applyBorder="1" applyAlignment="1">
      <alignment vertical="center" wrapText="1"/>
    </xf>
    <xf numFmtId="0" fontId="13" fillId="13" borderId="9" xfId="0" applyFont="1" applyFill="1" applyBorder="1" applyAlignment="1">
      <alignment horizontal="left" vertical="center" wrapText="1"/>
    </xf>
    <xf numFmtId="0" fontId="15" fillId="2" borderId="9" xfId="0" applyFont="1" applyFill="1" applyBorder="1" applyAlignment="1">
      <alignment horizontal="center" vertical="center" wrapText="1" readingOrder="1"/>
    </xf>
    <xf numFmtId="0" fontId="25" fillId="0" borderId="0" xfId="7" applyFont="1"/>
    <xf numFmtId="0" fontId="25" fillId="0" borderId="0" xfId="7" applyFont="1" applyAlignment="1">
      <alignment wrapText="1"/>
    </xf>
    <xf numFmtId="0" fontId="25" fillId="0" borderId="0" xfId="7" applyFont="1" applyAlignment="1">
      <alignment horizontal="center" vertical="center" wrapText="1"/>
    </xf>
    <xf numFmtId="0" fontId="25" fillId="0" borderId="0" xfId="7" applyFont="1" applyAlignment="1">
      <alignment horizontal="center" vertical="center" wrapText="1"/>
    </xf>
    <xf numFmtId="0" fontId="26" fillId="2" borderId="0" xfId="0" applyFont="1" applyFill="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5">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FFAFAE"/>
        </patternFill>
      </fill>
    </dxf>
    <dxf>
      <fill>
        <patternFill>
          <bgColor theme="7" tint="0.59996337778862885"/>
        </patternFill>
      </fill>
    </dxf>
    <dxf>
      <fill>
        <patternFill>
          <bgColor rgb="FFDAE2AE"/>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FFAFAE"/>
        </patternFill>
      </fill>
    </dxf>
    <dxf>
      <fill>
        <patternFill>
          <bgColor theme="7" tint="0.59996337778862885"/>
        </patternFill>
      </fill>
    </dxf>
    <dxf>
      <fill>
        <patternFill>
          <bgColor rgb="FFDAE2AE"/>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1023B"/>
      <color rgb="FF81D6F0"/>
      <color rgb="FF000066"/>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Dashboard'!$D$20</c:f>
              <c:strCache>
                <c:ptCount val="1"/>
                <c:pt idx="0">
                  <c:v>START 
DATE</c:v>
                </c:pt>
              </c:strCache>
            </c:strRef>
          </c:tx>
          <c:spPr>
            <a:noFill/>
            <a:ln>
              <a:noFill/>
            </a:ln>
            <a:effectLst/>
          </c:spPr>
          <c:invertIfNegative val="0"/>
          <c:cat>
            <c:strRef>
              <c:f>'Project Dashboard'!$B$21:$B$32</c:f>
              <c:strCache>
                <c:ptCount val="12"/>
                <c:pt idx="0">
                  <c:v>Establish Brief</c:v>
                </c:pt>
                <c:pt idx="1">
                  <c:v>Prepare programme</c:v>
                </c:pt>
                <c:pt idx="2">
                  <c:v>Site Investigations </c:v>
                </c:pt>
                <c:pt idx="3">
                  <c:v>R&amp;D Asbestos Surveys</c:v>
                </c:pt>
                <c:pt idx="4">
                  <c:v>Prepare cost plan</c:v>
                </c:pt>
                <c:pt idx="5">
                  <c:v>Appoint project team</c:v>
                </c:pt>
                <c:pt idx="6">
                  <c:v>Concept and Develop design</c:v>
                </c:pt>
                <c:pt idx="7">
                  <c:v>Tender period </c:v>
                </c:pt>
                <c:pt idx="8">
                  <c:v>Tender returns </c:v>
                </c:pt>
                <c:pt idx="9">
                  <c:v>Construction Period</c:v>
                </c:pt>
                <c:pt idx="10">
                  <c:v>Snagging </c:v>
                </c:pt>
                <c:pt idx="11">
                  <c:v>Practical completion</c:v>
                </c:pt>
              </c:strCache>
            </c:strRef>
          </c:cat>
          <c:val>
            <c:numRef>
              <c:f>'Project Dashboard'!$D$21:$D$32</c:f>
              <c:numCache>
                <c:formatCode>mm/dd/yy;@</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'Project Dashboard'!$F$20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Dashboard'!$B$21:$B$32</c:f>
              <c:strCache>
                <c:ptCount val="12"/>
                <c:pt idx="0">
                  <c:v>Establish Brief</c:v>
                </c:pt>
                <c:pt idx="1">
                  <c:v>Prepare programme</c:v>
                </c:pt>
                <c:pt idx="2">
                  <c:v>Site Investigations </c:v>
                </c:pt>
                <c:pt idx="3">
                  <c:v>R&amp;D Asbestos Surveys</c:v>
                </c:pt>
                <c:pt idx="4">
                  <c:v>Prepare cost plan</c:v>
                </c:pt>
                <c:pt idx="5">
                  <c:v>Appoint project team</c:v>
                </c:pt>
                <c:pt idx="6">
                  <c:v>Concept and Develop design</c:v>
                </c:pt>
                <c:pt idx="7">
                  <c:v>Tender period </c:v>
                </c:pt>
                <c:pt idx="8">
                  <c:v>Tender returns </c:v>
                </c:pt>
                <c:pt idx="9">
                  <c:v>Construction Period</c:v>
                </c:pt>
                <c:pt idx="10">
                  <c:v>Snagging </c:v>
                </c:pt>
                <c:pt idx="11">
                  <c:v>Practical completion</c:v>
                </c:pt>
              </c:strCache>
            </c:strRef>
          </c:cat>
          <c:val>
            <c:numRef>
              <c:f>'Project Dashboard'!$F$21:$F$32</c:f>
              <c:numCache>
                <c:formatCode>0</c:formatCode>
                <c:ptCount val="12"/>
                <c:pt idx="0">
                  <c:v>3</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yy;@" sourceLinked="1"/>
        <c:majorTickMark val="out"/>
        <c:minorTickMark val="none"/>
        <c:tickLblPos val="nextTo"/>
        <c:crossAx val="70218496"/>
        <c:crosses val="autoZero"/>
        <c:crossBetween val="between"/>
        <c:majorUnit val="5"/>
      </c:valAx>
      <c:spPr>
        <a:noFill/>
      </c:spPr>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TASK STATUS </a:t>
            </a:r>
            <a:r>
              <a:rPr lang="en-US" baseline="0">
                <a:latin typeface="Arial" panose="020B0604020202020204" pitchFamily="34" charset="0"/>
                <a:cs typeface="Arial" panose="020B0604020202020204" pitchFamily="34" charset="0"/>
              </a:rPr>
              <a:t>%</a:t>
            </a:r>
            <a:endParaRPr lang="en-US">
              <a:latin typeface="Arial" panose="020B0604020202020204" pitchFamily="34" charset="0"/>
              <a:cs typeface="Arial" panose="020B0604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Dashboard'!$B$51:$B$55</c:f>
              <c:strCache>
                <c:ptCount val="5"/>
                <c:pt idx="0">
                  <c:v>Not Started</c:v>
                </c:pt>
                <c:pt idx="1">
                  <c:v>In Progress</c:v>
                </c:pt>
                <c:pt idx="2">
                  <c:v>Complete</c:v>
                </c:pt>
                <c:pt idx="3">
                  <c:v>Overdue</c:v>
                </c:pt>
                <c:pt idx="4">
                  <c:v>On Hold</c:v>
                </c:pt>
              </c:strCache>
            </c:strRef>
          </c:cat>
          <c:val>
            <c:numRef>
              <c:f>'Project Dashboard'!$C$51:$C$55</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Dashboard'!$B$51:$B$55</c:f>
              <c:strCache>
                <c:ptCount val="5"/>
                <c:pt idx="0">
                  <c:v>Not Started</c:v>
                </c:pt>
                <c:pt idx="1">
                  <c:v>In Progress</c:v>
                </c:pt>
                <c:pt idx="2">
                  <c:v>Complete</c:v>
                </c:pt>
                <c:pt idx="3">
                  <c:v>Overdue</c:v>
                </c:pt>
                <c:pt idx="4">
                  <c:v>On Hold</c:v>
                </c:pt>
              </c:strCache>
            </c:strRef>
          </c:cat>
          <c:val>
            <c:numRef>
              <c:f>'Project Dashboard'!$C$51:$C$55</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BUDGET</a:t>
            </a:r>
          </a:p>
          <a:p>
            <a:pPr>
              <a:defRPr>
                <a:latin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Dashboard'!$F$50:$F$51</c:f>
              <c:strCache>
                <c:ptCount val="2"/>
                <c:pt idx="0">
                  <c:v>PLANNED</c:v>
                </c:pt>
                <c:pt idx="1">
                  <c:v>ACTUAL</c:v>
                </c:pt>
              </c:strCache>
            </c:strRef>
          </c:cat>
          <c:val>
            <c:numRef>
              <c:f>'Project Dashboard'!$G$50:$G$51</c:f>
              <c:numCache>
                <c:formatCode>"£"#,##0.00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quot;£&quot;#,##0.0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TASK PRIORITY </a:t>
            </a:r>
            <a:r>
              <a:rPr lang="en-US" baseline="0">
                <a:latin typeface="Arial" panose="020B0604020202020204" pitchFamily="34" charset="0"/>
                <a:cs typeface="Arial" panose="020B0604020202020204" pitchFamily="34" charset="0"/>
              </a:rPr>
              <a:t>%</a:t>
            </a:r>
            <a:endParaRPr lang="en-US">
              <a:latin typeface="Arial" panose="020B0604020202020204" pitchFamily="34" charset="0"/>
              <a:cs typeface="Arial" panose="020B0604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Dashboard'!$B$60:$B$62</c:f>
              <c:strCache>
                <c:ptCount val="3"/>
                <c:pt idx="0">
                  <c:v>High</c:v>
                </c:pt>
                <c:pt idx="1">
                  <c:v>Medium</c:v>
                </c:pt>
                <c:pt idx="2">
                  <c:v>Low</c:v>
                </c:pt>
              </c:strCache>
            </c:strRef>
          </c:cat>
          <c:val>
            <c:numRef>
              <c:f>'Project Dashboard'!$C$60:$C$62</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Dashboard'!$B$60:$B$62</c:f>
              <c:strCache>
                <c:ptCount val="3"/>
                <c:pt idx="0">
                  <c:v>High</c:v>
                </c:pt>
                <c:pt idx="1">
                  <c:v>Medium</c:v>
                </c:pt>
                <c:pt idx="2">
                  <c:v>Low</c:v>
                </c:pt>
              </c:strCache>
            </c:strRef>
          </c:cat>
          <c:val>
            <c:numRef>
              <c:f>'Project Dashboard'!$C$60:$C$62</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600" b="1">
                <a:solidFill>
                  <a:sysClr val="windowText" lastClr="000000"/>
                </a:solidFill>
              </a:rPr>
              <a:t>MONTHLY PAYMENTS</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v>CONTRACTORS FORECAST</c:v>
          </c:tx>
          <c:spPr>
            <a:solidFill>
              <a:schemeClr val="accent1"/>
            </a:solidFill>
            <a:ln>
              <a:noFill/>
            </a:ln>
            <a:effectLst/>
          </c:spPr>
          <c:invertIfNegative val="0"/>
          <c:cat>
            <c:strRef>
              <c:f>'Project Dashboard'!$D$66:$O$66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'Project Dashboard'!$D$67:$O$67</c:f>
              <c:numCache>
                <c:formatCode>_("£"* #,##0.00_);_("£"* \(#,##0.00\);_("£"* "-"??_);_(@_)</c:formatCode>
                <c:ptCount val="12"/>
                <c:pt idx="0">
                  <c:v>25000</c:v>
                </c:pt>
                <c:pt idx="1">
                  <c:v>40000</c:v>
                </c:pt>
                <c:pt idx="2">
                  <c:v>35000</c:v>
                </c:pt>
                <c:pt idx="3">
                  <c:v>21000</c:v>
                </c:pt>
                <c:pt idx="4">
                  <c:v>26500</c:v>
                </c:pt>
                <c:pt idx="5">
                  <c:v>32200</c:v>
                </c:pt>
                <c:pt idx="6">
                  <c:v>25000</c:v>
                </c:pt>
                <c:pt idx="7">
                  <c:v>23500</c:v>
                </c:pt>
                <c:pt idx="8">
                  <c:v>21000</c:v>
                </c:pt>
                <c:pt idx="9">
                  <c:v>25000</c:v>
                </c:pt>
                <c:pt idx="10">
                  <c:v>24200</c:v>
                </c:pt>
                <c:pt idx="11">
                  <c:v>23400</c:v>
                </c:pt>
              </c:numCache>
            </c:numRef>
          </c:val>
          <c:extLst>
            <c:ext xmlns:c16="http://schemas.microsoft.com/office/drawing/2014/chart" uri="{C3380CC4-5D6E-409C-BE32-E72D297353CC}">
              <c16:uniqueId val="{00000000-AA7A-49E0-8AC7-6803C70A9D88}"/>
            </c:ext>
          </c:extLst>
        </c:ser>
        <c:ser>
          <c:idx val="1"/>
          <c:order val="1"/>
          <c:tx>
            <c:v>AMOUNT PAID</c:v>
          </c:tx>
          <c:spPr>
            <a:solidFill>
              <a:schemeClr val="accent2"/>
            </a:solidFill>
            <a:ln>
              <a:noFill/>
            </a:ln>
            <a:effectLst/>
          </c:spPr>
          <c:invertIfNegative val="0"/>
          <c:cat>
            <c:strRef>
              <c:f>'Project Dashboard'!$D$66:$O$66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'Project Dashboard'!$D$68:$O$68</c:f>
              <c:numCache>
                <c:formatCode>_("£"* #,##0.00_);_("£"* \(#,##0.00\);_("£"* "-"??_);_(@_)</c:formatCode>
                <c:ptCount val="12"/>
                <c:pt idx="0">
                  <c:v>25000</c:v>
                </c:pt>
                <c:pt idx="1">
                  <c:v>32323</c:v>
                </c:pt>
                <c:pt idx="2">
                  <c:v>30000</c:v>
                </c:pt>
                <c:pt idx="3">
                  <c:v>21000</c:v>
                </c:pt>
                <c:pt idx="4">
                  <c:v>26500</c:v>
                </c:pt>
                <c:pt idx="5">
                  <c:v>32200</c:v>
                </c:pt>
                <c:pt idx="6">
                  <c:v>25000</c:v>
                </c:pt>
                <c:pt idx="7">
                  <c:v>23500</c:v>
                </c:pt>
                <c:pt idx="8">
                  <c:v>21000</c:v>
                </c:pt>
                <c:pt idx="9">
                  <c:v>25000</c:v>
                </c:pt>
                <c:pt idx="10">
                  <c:v>24200</c:v>
                </c:pt>
                <c:pt idx="11">
                  <c:v>23400</c:v>
                </c:pt>
              </c:numCache>
            </c:numRef>
          </c:val>
          <c:extLst>
            <c:ext xmlns:c16="http://schemas.microsoft.com/office/drawing/2014/chart" uri="{C3380CC4-5D6E-409C-BE32-E72D297353CC}">
              <c16:uniqueId val="{00000001-AA7A-49E0-8AC7-6803C70A9D88}"/>
            </c:ext>
          </c:extLst>
        </c:ser>
        <c:dLbls>
          <c:showLegendKey val="0"/>
          <c:showVal val="0"/>
          <c:showCatName val="0"/>
          <c:showSerName val="0"/>
          <c:showPercent val="0"/>
          <c:showBubbleSize val="0"/>
        </c:dLbls>
        <c:gapWidth val="219"/>
        <c:overlap val="-27"/>
        <c:axId val="1381652256"/>
        <c:axId val="1063002992"/>
      </c:barChart>
      <c:catAx>
        <c:axId val="138165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63002992"/>
        <c:crosses val="autoZero"/>
        <c:auto val="1"/>
        <c:lblAlgn val="ctr"/>
        <c:lblOffset val="100"/>
        <c:noMultiLvlLbl val="0"/>
      </c:catAx>
      <c:valAx>
        <c:axId val="10630029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81652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PENDING ITEMS</a:t>
            </a:r>
            <a:endParaRPr lang="en-US" baseline="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5A8-4490-8BC8-FBCD54B2E59C}"/>
              </c:ext>
            </c:extLst>
          </c:dPt>
          <c:dPt>
            <c:idx val="1"/>
            <c:invertIfNegative val="0"/>
            <c:bubble3D val="0"/>
            <c:spPr>
              <a:solidFill>
                <a:srgbClr val="00BD32"/>
              </a:solidFill>
            </c:spPr>
            <c:extLst>
              <c:ext xmlns:c16="http://schemas.microsoft.com/office/drawing/2014/chart" uri="{C3380CC4-5D6E-409C-BE32-E72D297353CC}">
                <c16:uniqueId val="{00000003-15A8-4490-8BC8-FBCD54B2E59C}"/>
              </c:ext>
            </c:extLst>
          </c:dPt>
          <c:dPt>
            <c:idx val="2"/>
            <c:invertIfNegative val="0"/>
            <c:bubble3D val="0"/>
            <c:spPr>
              <a:solidFill>
                <a:schemeClr val="accent4"/>
              </a:solidFill>
            </c:spPr>
            <c:extLst>
              <c:ext xmlns:c16="http://schemas.microsoft.com/office/drawing/2014/chart" uri="{C3380CC4-5D6E-409C-BE32-E72D297353CC}">
                <c16:uniqueId val="{00000005-15A8-4490-8BC8-FBCD54B2E59C}"/>
              </c:ext>
            </c:extLst>
          </c:dPt>
          <c:cat>
            <c:strRef>
              <c:f>'Project Dashboard'!$F$59:$F$61</c:f>
              <c:strCache>
                <c:ptCount val="3"/>
                <c:pt idx="0">
                  <c:v>Decisions</c:v>
                </c:pt>
                <c:pt idx="1">
                  <c:v>Actions</c:v>
                </c:pt>
                <c:pt idx="2">
                  <c:v>Change Requests </c:v>
                </c:pt>
              </c:strCache>
            </c:strRef>
          </c:cat>
          <c:val>
            <c:numRef>
              <c:f>'Project Dashboard'!$G$59:$G$61</c:f>
              <c:numCache>
                <c:formatCode>#,##0</c:formatCode>
                <c:ptCount val="3"/>
                <c:pt idx="0">
                  <c:v>6</c:v>
                </c:pt>
                <c:pt idx="1">
                  <c:v>2</c:v>
                </c:pt>
                <c:pt idx="2">
                  <c:v>4</c:v>
                </c:pt>
              </c:numCache>
            </c:numRef>
          </c:val>
          <c:extLst>
            <c:ext xmlns:c16="http://schemas.microsoft.com/office/drawing/2014/chart" uri="{C3380CC4-5D6E-409C-BE32-E72D297353CC}">
              <c16:uniqueId val="{00000006-15A8-4490-8BC8-FBCD54B2E59C}"/>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www.frame-solutions.com/" TargetMode="Externa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90053</xdr:colOff>
      <xdr:row>4</xdr:row>
      <xdr:rowOff>391391</xdr:rowOff>
    </xdr:from>
    <xdr:to>
      <xdr:col>15</xdr:col>
      <xdr:colOff>675408</xdr:colOff>
      <xdr:row>5</xdr:row>
      <xdr:rowOff>3249324</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876423</xdr:colOff>
      <xdr:row>5</xdr:row>
      <xdr:rowOff>3395964</xdr:rowOff>
    </xdr:from>
    <xdr:to>
      <xdr:col>13</xdr:col>
      <xdr:colOff>220189</xdr:colOff>
      <xdr:row>10</xdr:row>
      <xdr:rowOff>17317</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227611</xdr:colOff>
      <xdr:row>11</xdr:row>
      <xdr:rowOff>91477</xdr:rowOff>
    </xdr:from>
    <xdr:to>
      <xdr:col>9</xdr:col>
      <xdr:colOff>813955</xdr:colOff>
      <xdr:row>16</xdr:row>
      <xdr:rowOff>155884</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735567</xdr:colOff>
      <xdr:row>5</xdr:row>
      <xdr:rowOff>3381466</xdr:rowOff>
    </xdr:from>
    <xdr:to>
      <xdr:col>15</xdr:col>
      <xdr:colOff>854632</xdr:colOff>
      <xdr:row>8</xdr:row>
      <xdr:rowOff>56375</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216165</xdr:colOff>
      <xdr:row>5</xdr:row>
      <xdr:rowOff>3236026</xdr:rowOff>
    </xdr:from>
    <xdr:to>
      <xdr:col>9</xdr:col>
      <xdr:colOff>796637</xdr:colOff>
      <xdr:row>11</xdr:row>
      <xdr:rowOff>17318</xdr:rowOff>
    </xdr:to>
    <xdr:graphicFrame macro="">
      <xdr:nvGraphicFramePr>
        <xdr:cNvPr id="11" name="Chart 10">
          <a:extLst>
            <a:ext uri="{FF2B5EF4-FFF2-40B4-BE49-F238E27FC236}">
              <a16:creationId xmlns:a16="http://schemas.microsoft.com/office/drawing/2014/main" id="{CAE5AB20-3EFC-A50B-A44B-9C73B92210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312964</xdr:colOff>
      <xdr:row>10</xdr:row>
      <xdr:rowOff>4947</xdr:rowOff>
    </xdr:from>
    <xdr:to>
      <xdr:col>15</xdr:col>
      <xdr:colOff>599951</xdr:colOff>
      <xdr:row>16</xdr:row>
      <xdr:rowOff>212888</xdr:rowOff>
    </xdr:to>
    <xdr:graphicFrame macro="">
      <xdr:nvGraphicFramePr>
        <xdr:cNvPr id="4" name="Chart 3">
          <a:extLst>
            <a:ext uri="{FF2B5EF4-FFF2-40B4-BE49-F238E27FC236}">
              <a16:creationId xmlns:a16="http://schemas.microsoft.com/office/drawing/2014/main" id="{A28DF965-0F0D-488C-BD03-48FBBC71F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467592</xdr:colOff>
      <xdr:row>1</xdr:row>
      <xdr:rowOff>190501</xdr:rowOff>
    </xdr:from>
    <xdr:to>
      <xdr:col>15</xdr:col>
      <xdr:colOff>498647</xdr:colOff>
      <xdr:row>3</xdr:row>
      <xdr:rowOff>346364</xdr:rowOff>
    </xdr:to>
    <xdr:pic>
      <xdr:nvPicPr>
        <xdr:cNvPr id="6" name="Picture 5">
          <a:extLst>
            <a:ext uri="{FF2B5EF4-FFF2-40B4-BE49-F238E27FC236}">
              <a16:creationId xmlns:a16="http://schemas.microsoft.com/office/drawing/2014/main" id="{EAD246D3-F9D6-09B4-F4C1-70AE58A9ACB2}"/>
            </a:ext>
          </a:extLst>
        </xdr:cNvPr>
        <xdr:cNvPicPr>
          <a:picLocks noChangeAspect="1"/>
        </xdr:cNvPicPr>
      </xdr:nvPicPr>
      <xdr:blipFill>
        <a:blip xmlns:r="http://schemas.openxmlformats.org/officeDocument/2006/relationships" r:embed="rId7"/>
        <a:stretch>
          <a:fillRect/>
        </a:stretch>
      </xdr:blipFill>
      <xdr:spPr>
        <a:xfrm>
          <a:off x="13265728" y="3983183"/>
          <a:ext cx="1988010" cy="935181"/>
        </a:xfrm>
        <a:prstGeom prst="rect">
          <a:avLst/>
        </a:prstGeom>
      </xdr:spPr>
    </xdr:pic>
    <xdr:clientData/>
  </xdr:twoCellAnchor>
  <xdr:twoCellAnchor editAs="oneCell">
    <xdr:from>
      <xdr:col>0</xdr:col>
      <xdr:colOff>126672</xdr:colOff>
      <xdr:row>0</xdr:row>
      <xdr:rowOff>69272</xdr:rowOff>
    </xdr:from>
    <xdr:to>
      <xdr:col>7</xdr:col>
      <xdr:colOff>831273</xdr:colOff>
      <xdr:row>0</xdr:row>
      <xdr:rowOff>3723868</xdr:rowOff>
    </xdr:to>
    <xdr:pic>
      <xdr:nvPicPr>
        <xdr:cNvPr id="7" name="Picture 6">
          <a:hlinkClick xmlns:r="http://schemas.openxmlformats.org/officeDocument/2006/relationships" r:id="rId8"/>
          <a:extLst>
            <a:ext uri="{FF2B5EF4-FFF2-40B4-BE49-F238E27FC236}">
              <a16:creationId xmlns:a16="http://schemas.microsoft.com/office/drawing/2014/main" id="{ED69C75D-651F-92EC-D9D1-BC9642D9513E}"/>
            </a:ext>
          </a:extLst>
        </xdr:cNvPr>
        <xdr:cNvPicPr>
          <a:picLocks noChangeAspect="1"/>
        </xdr:cNvPicPr>
      </xdr:nvPicPr>
      <xdr:blipFill>
        <a:blip xmlns:r="http://schemas.openxmlformats.org/officeDocument/2006/relationships" r:embed="rId9"/>
        <a:stretch>
          <a:fillRect/>
        </a:stretch>
      </xdr:blipFill>
      <xdr:spPr>
        <a:xfrm>
          <a:off x="126672" y="69272"/>
          <a:ext cx="7285510" cy="3654596"/>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rame-solutions.com/" TargetMode="External"/><Relationship Id="rId1" Type="http://schemas.openxmlformats.org/officeDocument/2006/relationships/hyperlink" Target="http://www.frame-solutions.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41"/>
  <sheetViews>
    <sheetView showGridLines="0" tabSelected="1" zoomScale="55" zoomScaleNormal="55" zoomScaleSheetLayoutView="55" workbookViewId="0">
      <pane ySplit="1" topLeftCell="A2" activePane="bottomLeft" state="frozen"/>
      <selection pane="bottomLeft" activeCell="R6" sqref="R6"/>
    </sheetView>
  </sheetViews>
  <sheetFormatPr defaultColWidth="11" defaultRowHeight="13.5" x14ac:dyDescent="0.25"/>
  <cols>
    <col min="1" max="1" width="3.125" style="2" customWidth="1"/>
    <col min="2" max="12" width="13.75" style="2" customWidth="1"/>
    <col min="13" max="13" width="12.375" style="2" bestFit="1" customWidth="1"/>
    <col min="14" max="14" width="12.75" style="2" bestFit="1" customWidth="1"/>
    <col min="15" max="17" width="13" style="2" bestFit="1" customWidth="1"/>
    <col min="18" max="18" width="12.5" style="2" bestFit="1" customWidth="1"/>
    <col min="19" max="22" width="13" style="2" bestFit="1" customWidth="1"/>
    <col min="23" max="23" width="12.5" style="2" bestFit="1" customWidth="1"/>
    <col min="24" max="25" width="13" style="2" bestFit="1" customWidth="1"/>
    <col min="26" max="26" width="12.875" style="2" bestFit="1" customWidth="1"/>
    <col min="27" max="16384" width="11" style="2"/>
  </cols>
  <sheetData>
    <row r="1" spans="1:254" ht="299.25" customHeight="1" x14ac:dyDescent="0.3">
      <c r="A1" s="112"/>
      <c r="B1" s="112"/>
      <c r="C1" s="112"/>
      <c r="D1" s="113"/>
      <c r="E1" s="114"/>
      <c r="F1" s="114"/>
      <c r="G1" s="113"/>
      <c r="H1" s="113"/>
      <c r="I1" s="115" t="s">
        <v>72</v>
      </c>
      <c r="J1" s="115"/>
      <c r="K1" s="115"/>
      <c r="L1" s="115"/>
      <c r="M1" s="115"/>
      <c r="N1" s="115"/>
      <c r="O1" s="115"/>
      <c r="P1" s="115"/>
      <c r="S1" s="78"/>
      <c r="T1" s="78"/>
      <c r="U1" s="78"/>
      <c r="V1" s="78"/>
      <c r="W1" s="78"/>
    </row>
    <row r="2" spans="1:254" ht="42" customHeight="1" x14ac:dyDescent="0.25">
      <c r="A2" s="1"/>
      <c r="B2" s="97" t="s">
        <v>33</v>
      </c>
      <c r="C2" s="97"/>
      <c r="D2" s="97"/>
      <c r="E2" s="97"/>
      <c r="F2" s="97"/>
      <c r="G2" s="97"/>
      <c r="H2" s="97"/>
      <c r="I2" s="10"/>
      <c r="J2" s="11"/>
      <c r="K2" s="10"/>
      <c r="L2" s="1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9" customFormat="1" ht="19.5" customHeight="1" x14ac:dyDescent="0.25">
      <c r="A3" s="8"/>
      <c r="B3" s="86" t="s">
        <v>16</v>
      </c>
      <c r="C3" s="86"/>
      <c r="D3" s="12"/>
      <c r="E3" s="12"/>
      <c r="F3" s="13" t="s">
        <v>18</v>
      </c>
      <c r="G3" s="77" t="s">
        <v>19</v>
      </c>
      <c r="H3" s="77"/>
      <c r="I3" s="13" t="s">
        <v>17</v>
      </c>
      <c r="J3" s="14"/>
      <c r="K3" s="14"/>
      <c r="L3" s="14"/>
      <c r="M3" s="116" t="s">
        <v>71</v>
      </c>
      <c r="N3" s="116"/>
      <c r="O3" s="8"/>
      <c r="P3" s="8"/>
      <c r="Q3" s="8"/>
      <c r="R3" s="8"/>
      <c r="S3" s="8"/>
      <c r="T3" s="8"/>
      <c r="U3" s="8"/>
      <c r="V3" s="8"/>
      <c r="W3" s="8"/>
      <c r="X3" s="8"/>
      <c r="Y3" s="8"/>
      <c r="Z3" s="8"/>
      <c r="AA3" s="8"/>
      <c r="AB3" s="8"/>
      <c r="AC3" s="8"/>
      <c r="AD3" s="8"/>
    </row>
    <row r="4" spans="1:254" ht="29.25" customHeight="1" thickBot="1" x14ac:dyDescent="0.3">
      <c r="A4" s="1"/>
      <c r="B4" s="98" t="s">
        <v>64</v>
      </c>
      <c r="C4" s="99"/>
      <c r="D4" s="99"/>
      <c r="E4" s="100"/>
      <c r="F4" s="15" t="s">
        <v>20</v>
      </c>
      <c r="G4" s="104"/>
      <c r="H4" s="105"/>
      <c r="I4" s="16">
        <v>0.72</v>
      </c>
      <c r="J4" s="11"/>
      <c r="K4" s="11"/>
      <c r="L4" s="11"/>
      <c r="M4" s="1"/>
      <c r="N4" s="1"/>
      <c r="O4" s="1"/>
      <c r="P4" s="1"/>
      <c r="Q4" s="1"/>
      <c r="R4" s="1"/>
      <c r="S4" s="1"/>
      <c r="T4" s="1"/>
      <c r="U4" s="1"/>
      <c r="V4" s="1"/>
      <c r="W4" s="1"/>
      <c r="X4" s="1"/>
      <c r="Y4" s="1"/>
      <c r="Z4" s="1"/>
      <c r="AA4" s="1"/>
      <c r="AB4" s="1"/>
      <c r="AC4" s="1"/>
      <c r="AD4" s="1"/>
    </row>
    <row r="5" spans="1:254" ht="35.1" customHeight="1" x14ac:dyDescent="0.25">
      <c r="A5" s="1"/>
      <c r="B5" s="17" t="s">
        <v>35</v>
      </c>
      <c r="C5" s="18"/>
      <c r="D5" s="18"/>
      <c r="E5" s="18"/>
      <c r="F5" s="19"/>
      <c r="G5" s="20"/>
      <c r="H5" s="21"/>
      <c r="I5" s="11"/>
      <c r="J5" s="11"/>
      <c r="K5" s="11"/>
      <c r="L5" s="11"/>
      <c r="M5" s="1"/>
      <c r="N5" s="1"/>
      <c r="O5" s="1"/>
      <c r="P5" s="1"/>
      <c r="Q5" s="1"/>
      <c r="R5" s="1"/>
      <c r="S5" s="1"/>
      <c r="T5" s="1"/>
      <c r="U5" s="1"/>
      <c r="V5" s="1"/>
      <c r="W5" s="1"/>
      <c r="X5" s="1"/>
      <c r="Y5" s="1"/>
      <c r="Z5" s="1"/>
      <c r="AA5" s="1"/>
      <c r="AB5" s="1"/>
      <c r="AC5" s="1"/>
      <c r="AD5" s="1"/>
    </row>
    <row r="6" spans="1:254" ht="408.9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26.25"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26.25" customHeight="1"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26.25"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26.2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26.25" customHeigh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26.25" customHeigh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26.25"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ht="26.2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26.2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26.2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26.2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35.1" customHeight="1" x14ac:dyDescent="0.25">
      <c r="A18" s="1"/>
      <c r="B18" s="101" t="s">
        <v>21</v>
      </c>
      <c r="C18" s="101"/>
      <c r="D18" s="101"/>
      <c r="E18" s="101"/>
      <c r="F18" s="10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ht="24.95" customHeight="1" x14ac:dyDescent="0.25">
      <c r="A19" s="1"/>
      <c r="B19" s="87" t="s">
        <v>63</v>
      </c>
      <c r="C19" s="87"/>
      <c r="D19" s="87"/>
      <c r="E19" s="11"/>
      <c r="F19" s="11"/>
      <c r="G19" s="11"/>
      <c r="H19" s="11"/>
      <c r="I19" s="11"/>
      <c r="J19" s="11"/>
      <c r="K19" s="11"/>
      <c r="L19" s="1"/>
      <c r="M19" s="1"/>
      <c r="N19"/>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s="6" customFormat="1" ht="35.1" customHeight="1" x14ac:dyDescent="0.25">
      <c r="A20" s="5"/>
      <c r="B20" s="93" t="s">
        <v>36</v>
      </c>
      <c r="C20" s="94"/>
      <c r="D20" s="58" t="s">
        <v>26</v>
      </c>
      <c r="E20" s="58" t="s">
        <v>25</v>
      </c>
      <c r="F20" s="58" t="s">
        <v>34</v>
      </c>
      <c r="G20" s="82" t="s">
        <v>3</v>
      </c>
      <c r="H20" s="83"/>
      <c r="I20" s="83"/>
      <c r="J20" s="83"/>
      <c r="K20" s="83"/>
      <c r="L20" s="83"/>
      <c r="M20" s="5"/>
      <c r="N20"/>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row>
    <row r="21" spans="1:254" s="4" customFormat="1" ht="23.1" customHeight="1" x14ac:dyDescent="0.25">
      <c r="A21" s="3"/>
      <c r="B21" s="95" t="s">
        <v>37</v>
      </c>
      <c r="C21" s="96"/>
      <c r="D21" s="62">
        <v>45293</v>
      </c>
      <c r="E21" s="62">
        <v>45299</v>
      </c>
      <c r="F21" s="64">
        <v>3</v>
      </c>
      <c r="G21" s="79"/>
      <c r="H21" s="80"/>
      <c r="I21" s="80"/>
      <c r="J21" s="80"/>
      <c r="K21" s="80"/>
      <c r="L21" s="81"/>
      <c r="M21" s="75"/>
      <c r="N21"/>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row>
    <row r="22" spans="1:254" s="4" customFormat="1" ht="23.1" customHeight="1" x14ac:dyDescent="0.25">
      <c r="A22" s="3"/>
      <c r="B22" s="95" t="s">
        <v>38</v>
      </c>
      <c r="C22" s="96"/>
      <c r="D22" s="63">
        <v>45295</v>
      </c>
      <c r="E22" s="63">
        <v>45302</v>
      </c>
      <c r="F22" s="64">
        <f t="shared" ref="F22:F31" si="0">IF(D22=0,0,E22-D22)</f>
        <v>7</v>
      </c>
      <c r="G22" s="79"/>
      <c r="H22" s="80"/>
      <c r="I22" s="80"/>
      <c r="J22" s="80"/>
      <c r="K22" s="80"/>
      <c r="L22" s="81"/>
      <c r="M22" s="3"/>
      <c r="N22"/>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row>
    <row r="23" spans="1:254" s="4" customFormat="1" ht="23.1" customHeight="1" x14ac:dyDescent="0.25">
      <c r="A23" s="3"/>
      <c r="B23" s="95" t="s">
        <v>39</v>
      </c>
      <c r="C23" s="96"/>
      <c r="D23" s="63">
        <v>45298</v>
      </c>
      <c r="E23" s="63">
        <v>45302</v>
      </c>
      <c r="F23" s="64">
        <f t="shared" si="0"/>
        <v>4</v>
      </c>
      <c r="G23" s="79"/>
      <c r="H23" s="80"/>
      <c r="I23" s="80"/>
      <c r="J23" s="80"/>
      <c r="K23" s="80"/>
      <c r="L23" s="81"/>
      <c r="M23" s="3"/>
      <c r="N2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row>
    <row r="24" spans="1:254" s="4" customFormat="1" ht="23.1" customHeight="1" x14ac:dyDescent="0.25">
      <c r="A24" s="3"/>
      <c r="B24" s="95" t="s">
        <v>40</v>
      </c>
      <c r="C24" s="96"/>
      <c r="D24" s="63">
        <v>45301</v>
      </c>
      <c r="E24" s="63">
        <v>45306</v>
      </c>
      <c r="F24" s="64">
        <f t="shared" si="0"/>
        <v>5</v>
      </c>
      <c r="G24" s="79"/>
      <c r="H24" s="80"/>
      <c r="I24" s="80"/>
      <c r="J24" s="80"/>
      <c r="K24" s="80"/>
      <c r="L24" s="81"/>
      <c r="M24" s="3"/>
      <c r="N24"/>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row>
    <row r="25" spans="1:254" s="4" customFormat="1" ht="23.1" customHeight="1" x14ac:dyDescent="0.25">
      <c r="A25" s="3"/>
      <c r="B25" s="95" t="s">
        <v>41</v>
      </c>
      <c r="C25" s="96"/>
      <c r="D25" s="63">
        <v>45304</v>
      </c>
      <c r="E25" s="63">
        <v>45311</v>
      </c>
      <c r="F25" s="64">
        <f t="shared" si="0"/>
        <v>7</v>
      </c>
      <c r="G25" s="79"/>
      <c r="H25" s="80"/>
      <c r="I25" s="80"/>
      <c r="J25" s="80"/>
      <c r="K25" s="80"/>
      <c r="L25" s="81"/>
      <c r="M25" s="3"/>
      <c r="N25"/>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row>
    <row r="26" spans="1:254" s="4" customFormat="1" ht="23.1" customHeight="1" x14ac:dyDescent="0.25">
      <c r="A26" s="3"/>
      <c r="B26" s="95" t="s">
        <v>42</v>
      </c>
      <c r="C26" s="96"/>
      <c r="D26" s="63">
        <v>45307</v>
      </c>
      <c r="E26" s="63">
        <v>45320</v>
      </c>
      <c r="F26" s="64">
        <f t="shared" si="0"/>
        <v>13</v>
      </c>
      <c r="G26" s="79"/>
      <c r="H26" s="80"/>
      <c r="I26" s="80"/>
      <c r="J26" s="80"/>
      <c r="K26" s="80"/>
      <c r="L26" s="81"/>
      <c r="M26" s="3"/>
      <c r="N26"/>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row>
    <row r="27" spans="1:254" s="4" customFormat="1" ht="23.1" customHeight="1" x14ac:dyDescent="0.25">
      <c r="A27" s="3"/>
      <c r="B27" s="95" t="s">
        <v>43</v>
      </c>
      <c r="C27" s="96"/>
      <c r="D27" s="63">
        <v>45310</v>
      </c>
      <c r="E27" s="62">
        <v>45323</v>
      </c>
      <c r="F27" s="64">
        <f t="shared" si="0"/>
        <v>13</v>
      </c>
      <c r="G27" s="79"/>
      <c r="H27" s="80"/>
      <c r="I27" s="80"/>
      <c r="J27" s="80"/>
      <c r="K27" s="80"/>
      <c r="L27" s="81"/>
      <c r="M27" s="3"/>
      <c r="N27"/>
      <c r="O27"/>
      <c r="P27"/>
      <c r="Q27"/>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row>
    <row r="28" spans="1:254" s="4" customFormat="1" ht="23.1" customHeight="1" x14ac:dyDescent="0.25">
      <c r="A28" s="3"/>
      <c r="B28" s="95" t="s">
        <v>44</v>
      </c>
      <c r="C28" s="96"/>
      <c r="D28" s="63">
        <v>45313</v>
      </c>
      <c r="E28" s="62">
        <v>45331</v>
      </c>
      <c r="F28" s="64">
        <f t="shared" si="0"/>
        <v>18</v>
      </c>
      <c r="G28" s="79"/>
      <c r="H28" s="80"/>
      <c r="I28" s="80"/>
      <c r="J28" s="80"/>
      <c r="K28" s="80"/>
      <c r="L28" s="81"/>
      <c r="M28" s="3"/>
      <c r="N28"/>
      <c r="O28"/>
      <c r="P28"/>
      <c r="Q28"/>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row>
    <row r="29" spans="1:254" s="4" customFormat="1" ht="23.1" customHeight="1" x14ac:dyDescent="0.25">
      <c r="A29" s="3"/>
      <c r="B29" s="95" t="s">
        <v>45</v>
      </c>
      <c r="C29" s="96"/>
      <c r="D29" s="63">
        <v>45316</v>
      </c>
      <c r="E29" s="62">
        <v>45327</v>
      </c>
      <c r="F29" s="64">
        <f t="shared" si="0"/>
        <v>11</v>
      </c>
      <c r="G29" s="79"/>
      <c r="H29" s="80"/>
      <c r="I29" s="80"/>
      <c r="J29" s="80"/>
      <c r="K29" s="80"/>
      <c r="L29" s="81"/>
      <c r="M29" s="3"/>
      <c r="N29"/>
      <c r="O29"/>
      <c r="P29"/>
      <c r="Q29"/>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row>
    <row r="30" spans="1:254" s="4" customFormat="1" ht="23.1" customHeight="1" x14ac:dyDescent="0.25">
      <c r="A30" s="3"/>
      <c r="B30" s="95" t="s">
        <v>46</v>
      </c>
      <c r="C30" s="96"/>
      <c r="D30" s="63">
        <v>45319</v>
      </c>
      <c r="E30" s="62">
        <v>45328</v>
      </c>
      <c r="F30" s="64">
        <f t="shared" si="0"/>
        <v>9</v>
      </c>
      <c r="G30" s="79"/>
      <c r="H30" s="80"/>
      <c r="I30" s="80"/>
      <c r="J30" s="80"/>
      <c r="K30" s="80"/>
      <c r="L30" s="81"/>
      <c r="M30" s="3"/>
      <c r="N30"/>
      <c r="O30"/>
      <c r="P30"/>
      <c r="Q30"/>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row>
    <row r="31" spans="1:254" s="4" customFormat="1" ht="23.1" customHeight="1" x14ac:dyDescent="0.25">
      <c r="A31" s="3"/>
      <c r="B31" s="95" t="s">
        <v>47</v>
      </c>
      <c r="C31" s="96"/>
      <c r="D31" s="63">
        <v>45322</v>
      </c>
      <c r="E31" s="62">
        <v>45324</v>
      </c>
      <c r="F31" s="64">
        <f t="shared" si="0"/>
        <v>2</v>
      </c>
      <c r="G31" s="79"/>
      <c r="H31" s="80"/>
      <c r="I31" s="80"/>
      <c r="J31" s="80"/>
      <c r="K31" s="80"/>
      <c r="L31" s="81"/>
      <c r="M31" s="3"/>
      <c r="N31"/>
      <c r="O31"/>
      <c r="P31"/>
      <c r="Q31"/>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row>
    <row r="32" spans="1:254" s="4" customFormat="1" ht="23.1" customHeight="1" x14ac:dyDescent="0.25">
      <c r="A32" s="3"/>
      <c r="B32" s="95" t="s">
        <v>48</v>
      </c>
      <c r="C32" s="96"/>
      <c r="D32" s="63">
        <v>45326</v>
      </c>
      <c r="E32" s="62">
        <v>45334</v>
      </c>
      <c r="F32" s="64">
        <v>1</v>
      </c>
      <c r="G32" s="79"/>
      <c r="H32" s="80"/>
      <c r="I32" s="80"/>
      <c r="J32" s="80"/>
      <c r="K32" s="80"/>
      <c r="L32" s="81"/>
      <c r="M32" s="3"/>
      <c r="N32"/>
      <c r="O32"/>
      <c r="P32"/>
      <c r="Q32"/>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row>
    <row r="33" spans="1:254" s="4" customFormat="1" ht="23.1" customHeight="1" x14ac:dyDescent="0.25">
      <c r="A33" s="3"/>
      <c r="B33" s="55"/>
      <c r="C33" s="56"/>
      <c r="D33"/>
      <c r="E33"/>
      <c r="F33"/>
      <c r="G33"/>
      <c r="H33" s="55"/>
      <c r="I33" s="22"/>
      <c r="J33" s="29"/>
      <c r="K33" s="11"/>
      <c r="L33" s="3"/>
      <c r="M33" s="3"/>
      <c r="N33"/>
      <c r="O33"/>
      <c r="P33"/>
      <c r="Q3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row>
    <row r="34" spans="1:254" s="4" customFormat="1" ht="25.5" x14ac:dyDescent="0.25">
      <c r="A34" s="3"/>
      <c r="B34" s="93" t="s">
        <v>0</v>
      </c>
      <c r="C34" s="110"/>
      <c r="D34" s="94"/>
      <c r="E34" s="59" t="s">
        <v>2</v>
      </c>
      <c r="F34" s="58" t="s">
        <v>69</v>
      </c>
      <c r="G34" s="59" t="s">
        <v>1</v>
      </c>
      <c r="H34" s="59" t="s">
        <v>8</v>
      </c>
      <c r="I34" s="108" t="s">
        <v>3</v>
      </c>
      <c r="J34" s="109"/>
      <c r="K34" s="109"/>
      <c r="L34" s="109"/>
      <c r="M34" s="3"/>
      <c r="O34" s="59" t="s">
        <v>1</v>
      </c>
      <c r="P34"/>
      <c r="Q34"/>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row>
    <row r="35" spans="1:254" s="4" customFormat="1" ht="23.1" customHeight="1" x14ac:dyDescent="0.25">
      <c r="A35" s="3"/>
      <c r="B35" s="84" t="s">
        <v>65</v>
      </c>
      <c r="C35" s="111"/>
      <c r="D35" s="85"/>
      <c r="E35" s="71" t="s">
        <v>66</v>
      </c>
      <c r="F35" s="25">
        <v>45299</v>
      </c>
      <c r="G35" s="24" t="s">
        <v>4</v>
      </c>
      <c r="H35" s="74" t="s">
        <v>9</v>
      </c>
      <c r="I35" s="106"/>
      <c r="J35" s="106"/>
      <c r="K35" s="106"/>
      <c r="L35" s="107"/>
      <c r="M35"/>
      <c r="N35"/>
      <c r="O35" s="26" t="s">
        <v>7</v>
      </c>
      <c r="P35"/>
      <c r="Q35"/>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row>
    <row r="36" spans="1:254" s="4" customFormat="1" ht="38.25" customHeight="1" x14ac:dyDescent="0.25">
      <c r="A36" s="3"/>
      <c r="B36" s="84" t="s">
        <v>67</v>
      </c>
      <c r="C36" s="111"/>
      <c r="D36" s="85"/>
      <c r="E36" s="70" t="s">
        <v>68</v>
      </c>
      <c r="F36" s="27">
        <v>45302</v>
      </c>
      <c r="G36" s="23" t="s">
        <v>4</v>
      </c>
      <c r="H36" s="23" t="s">
        <v>10</v>
      </c>
      <c r="I36" s="106"/>
      <c r="J36" s="106"/>
      <c r="K36" s="106"/>
      <c r="L36" s="107"/>
      <c r="M36" s="3"/>
      <c r="O36" s="23" t="s">
        <v>5</v>
      </c>
      <c r="P36"/>
      <c r="Q36"/>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row>
    <row r="37" spans="1:254" s="4" customFormat="1" ht="23.1" customHeight="1" x14ac:dyDescent="0.25">
      <c r="A37" s="3"/>
      <c r="B37" s="84"/>
      <c r="C37" s="111"/>
      <c r="D37" s="85"/>
      <c r="E37" s="70"/>
      <c r="F37" s="27">
        <v>45302</v>
      </c>
      <c r="G37" s="23" t="s">
        <v>4</v>
      </c>
      <c r="H37" s="23" t="s">
        <v>11</v>
      </c>
      <c r="I37" s="106"/>
      <c r="J37" s="106"/>
      <c r="K37" s="106"/>
      <c r="L37" s="107"/>
      <c r="M37" s="3"/>
      <c r="O37" s="23" t="s">
        <v>4</v>
      </c>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row>
    <row r="38" spans="1:254" s="4" customFormat="1" ht="23.1" customHeight="1" x14ac:dyDescent="0.25">
      <c r="A38" s="3"/>
      <c r="B38" s="84"/>
      <c r="C38" s="111"/>
      <c r="D38" s="85"/>
      <c r="E38" s="72"/>
      <c r="F38" s="27">
        <v>45306</v>
      </c>
      <c r="G38" s="23" t="s">
        <v>4</v>
      </c>
      <c r="H38" s="23" t="s">
        <v>11</v>
      </c>
      <c r="I38" s="106"/>
      <c r="J38" s="106"/>
      <c r="K38" s="106"/>
      <c r="L38" s="107"/>
      <c r="M38" s="3"/>
      <c r="O38" s="28" t="s">
        <v>15</v>
      </c>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row>
    <row r="39" spans="1:254" s="4" customFormat="1" ht="23.1" customHeight="1" x14ac:dyDescent="0.25">
      <c r="A39" s="3"/>
      <c r="B39" s="84"/>
      <c r="C39" s="111"/>
      <c r="D39" s="85"/>
      <c r="E39" s="70"/>
      <c r="F39" s="27">
        <v>45311</v>
      </c>
      <c r="G39" s="23" t="s">
        <v>4</v>
      </c>
      <c r="H39" s="23" t="s">
        <v>11</v>
      </c>
      <c r="I39" s="106"/>
      <c r="J39" s="106"/>
      <c r="K39" s="106"/>
      <c r="L39" s="107"/>
      <c r="M39" s="3"/>
      <c r="O39" s="28" t="s">
        <v>6</v>
      </c>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row>
    <row r="40" spans="1:254" s="4" customFormat="1" ht="23.1" customHeight="1" x14ac:dyDescent="0.25">
      <c r="A40" s="3"/>
      <c r="B40" s="84"/>
      <c r="C40" s="111"/>
      <c r="D40" s="85"/>
      <c r="E40" s="70"/>
      <c r="F40" s="27">
        <v>45320</v>
      </c>
      <c r="G40" s="23" t="s">
        <v>15</v>
      </c>
      <c r="H40" s="23" t="s">
        <v>9</v>
      </c>
      <c r="I40" s="106"/>
      <c r="J40" s="106"/>
      <c r="K40" s="106"/>
      <c r="L40" s="107"/>
      <c r="M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row>
    <row r="41" spans="1:254" s="4" customFormat="1" ht="23.1" customHeight="1" x14ac:dyDescent="0.25">
      <c r="A41" s="3"/>
      <c r="B41" s="84"/>
      <c r="C41" s="111"/>
      <c r="D41" s="85"/>
      <c r="E41" s="73"/>
      <c r="F41" s="25">
        <v>45323</v>
      </c>
      <c r="G41" s="23" t="s">
        <v>5</v>
      </c>
      <c r="H41" s="23" t="s">
        <v>9</v>
      </c>
      <c r="I41" s="106"/>
      <c r="J41" s="106"/>
      <c r="K41" s="106"/>
      <c r="L41" s="107"/>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row>
    <row r="42" spans="1:254" s="4" customFormat="1" ht="23.1" customHeight="1" x14ac:dyDescent="0.25">
      <c r="A42" s="3"/>
      <c r="B42" s="84"/>
      <c r="C42" s="111"/>
      <c r="D42" s="85"/>
      <c r="E42" s="73"/>
      <c r="F42" s="25">
        <v>45331</v>
      </c>
      <c r="G42" s="23" t="s">
        <v>5</v>
      </c>
      <c r="H42" s="23" t="s">
        <v>9</v>
      </c>
      <c r="I42" s="106"/>
      <c r="J42" s="106"/>
      <c r="K42" s="106"/>
      <c r="L42" s="107"/>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row>
    <row r="43" spans="1:254" s="4" customFormat="1" ht="23.1" customHeight="1" x14ac:dyDescent="0.25">
      <c r="A43" s="3"/>
      <c r="B43" s="84"/>
      <c r="C43" s="111"/>
      <c r="D43" s="85"/>
      <c r="E43" s="73"/>
      <c r="F43" s="25">
        <v>45327</v>
      </c>
      <c r="G43" s="23" t="s">
        <v>5</v>
      </c>
      <c r="H43" s="23" t="s">
        <v>9</v>
      </c>
      <c r="I43" s="106"/>
      <c r="J43" s="106"/>
      <c r="K43" s="106"/>
      <c r="L43" s="107"/>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row>
    <row r="44" spans="1:254" s="4" customFormat="1" ht="23.1" customHeight="1" x14ac:dyDescent="0.25">
      <c r="A44" s="3"/>
      <c r="B44" s="84"/>
      <c r="C44" s="111"/>
      <c r="D44" s="85"/>
      <c r="E44" s="73"/>
      <c r="F44" s="25">
        <v>45328</v>
      </c>
      <c r="G44" s="23" t="s">
        <v>6</v>
      </c>
      <c r="H44" s="23" t="s">
        <v>9</v>
      </c>
      <c r="I44" s="106"/>
      <c r="J44" s="106"/>
      <c r="K44" s="106"/>
      <c r="L44" s="107"/>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row>
    <row r="45" spans="1:254" s="4" customFormat="1" ht="23.1" customHeight="1" x14ac:dyDescent="0.25">
      <c r="A45" s="3"/>
      <c r="B45" s="84"/>
      <c r="C45" s="111"/>
      <c r="D45" s="85"/>
      <c r="E45" s="73"/>
      <c r="F45" s="25">
        <v>45324</v>
      </c>
      <c r="G45" s="23" t="s">
        <v>7</v>
      </c>
      <c r="H45" s="23" t="s">
        <v>9</v>
      </c>
      <c r="I45" s="106"/>
      <c r="J45" s="106"/>
      <c r="K45" s="106"/>
      <c r="L45" s="107"/>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row>
    <row r="46" spans="1:254" s="4" customFormat="1" ht="23.1" customHeight="1" x14ac:dyDescent="0.25">
      <c r="A46" s="3"/>
      <c r="B46" s="84"/>
      <c r="C46" s="111"/>
      <c r="D46" s="85"/>
      <c r="E46" s="73"/>
      <c r="F46" s="25">
        <v>45334</v>
      </c>
      <c r="G46" s="23" t="s">
        <v>7</v>
      </c>
      <c r="H46" s="23" t="s">
        <v>10</v>
      </c>
      <c r="I46" s="106"/>
      <c r="J46" s="106"/>
      <c r="K46" s="106"/>
      <c r="L46" s="107"/>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row>
    <row r="47" spans="1:254" s="4" customFormat="1" ht="23.1" customHeight="1" x14ac:dyDescent="0.2">
      <c r="A47" s="3"/>
      <c r="B47" s="55"/>
      <c r="C47" s="56"/>
      <c r="D47" s="57"/>
      <c r="E47" s="55"/>
      <c r="F47" s="55"/>
      <c r="G47" s="22"/>
      <c r="H47" s="29"/>
      <c r="I47" s="11"/>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row>
    <row r="48" spans="1:254" x14ac:dyDescent="0.25">
      <c r="A48" s="1"/>
      <c r="B48" s="11"/>
      <c r="C48" s="11"/>
      <c r="D48" s="11"/>
      <c r="E48" s="11"/>
      <c r="F48" s="11"/>
      <c r="G48" s="11"/>
      <c r="H48" s="11"/>
      <c r="I48" s="11"/>
      <c r="J48" s="11"/>
      <c r="K48" s="1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ht="24.95" customHeight="1" x14ac:dyDescent="0.25">
      <c r="A49" s="1"/>
      <c r="B49" s="102" t="s">
        <v>22</v>
      </c>
      <c r="C49" s="102"/>
      <c r="D49" s="102"/>
      <c r="E49" s="11"/>
      <c r="F49" s="102" t="s">
        <v>28</v>
      </c>
      <c r="G49" s="102"/>
      <c r="H49" s="11"/>
      <c r="I49" s="1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s="7" customFormat="1" ht="23.1" customHeight="1" x14ac:dyDescent="0.25">
      <c r="B50" s="30" t="s">
        <v>1</v>
      </c>
      <c r="C50" s="31" t="s">
        <v>23</v>
      </c>
      <c r="D50" s="31" t="s">
        <v>24</v>
      </c>
      <c r="E50" s="32"/>
      <c r="F50" s="33" t="s">
        <v>29</v>
      </c>
      <c r="G50" s="53">
        <v>80000</v>
      </c>
      <c r="H50" s="32"/>
      <c r="I50" s="32"/>
      <c r="M50"/>
      <c r="N50"/>
      <c r="O50"/>
      <c r="P50"/>
      <c r="Q50"/>
      <c r="R50"/>
      <c r="S50"/>
      <c r="T50"/>
      <c r="U50"/>
      <c r="V50"/>
      <c r="W50"/>
      <c r="X50"/>
      <c r="Y50"/>
      <c r="Z50"/>
      <c r="AA50"/>
    </row>
    <row r="51" spans="1:254" s="7" customFormat="1" ht="23.1" customHeight="1" thickBot="1" x14ac:dyDescent="0.3">
      <c r="B51" s="35" t="s">
        <v>7</v>
      </c>
      <c r="C51" s="36">
        <f>COUNTIF(G35:G46, "Not started")</f>
        <v>2</v>
      </c>
      <c r="D51" s="37">
        <f>IFERROR(C51/C56,"")</f>
        <v>0.16666666666666666</v>
      </c>
      <c r="E51" s="32"/>
      <c r="F51" s="38" t="s">
        <v>30</v>
      </c>
      <c r="G51" s="54">
        <v>50000</v>
      </c>
      <c r="H51" s="32"/>
      <c r="I51" s="32"/>
      <c r="M51"/>
      <c r="N51"/>
      <c r="O51"/>
      <c r="P51"/>
      <c r="Q51"/>
      <c r="R51"/>
      <c r="S51"/>
      <c r="T51"/>
      <c r="U51"/>
      <c r="V51"/>
      <c r="W51"/>
      <c r="X51"/>
      <c r="Y51"/>
      <c r="Z51"/>
      <c r="AA51"/>
    </row>
    <row r="52" spans="1:254" s="7" customFormat="1" ht="23.1" customHeight="1" x14ac:dyDescent="0.25">
      <c r="B52" s="23" t="s">
        <v>5</v>
      </c>
      <c r="C52" s="36">
        <f>COUNTIF(G35:G46, "in progress")</f>
        <v>3</v>
      </c>
      <c r="D52" s="37">
        <f>IFERROR(C52/C56,"")</f>
        <v>0.25</v>
      </c>
      <c r="E52" s="32"/>
      <c r="F52" s="32"/>
      <c r="G52" s="32"/>
      <c r="H52" s="32"/>
      <c r="I52" s="32"/>
      <c r="M52"/>
      <c r="N52"/>
      <c r="O52"/>
      <c r="P52"/>
      <c r="Q52"/>
      <c r="R52"/>
      <c r="S52"/>
      <c r="T52"/>
      <c r="U52"/>
      <c r="V52"/>
      <c r="W52"/>
      <c r="X52"/>
      <c r="Y52"/>
      <c r="Z52"/>
      <c r="AA52"/>
    </row>
    <row r="53" spans="1:254" s="7" customFormat="1" ht="23.1" customHeight="1" x14ac:dyDescent="0.25">
      <c r="B53" s="39" t="s">
        <v>4</v>
      </c>
      <c r="C53" s="36">
        <f>COUNTIF(G35:G46, "Complete")</f>
        <v>5</v>
      </c>
      <c r="D53" s="37">
        <f>IFERROR(C53/C56,"")</f>
        <v>0.41666666666666669</v>
      </c>
      <c r="E53" s="32"/>
      <c r="F53" s="32"/>
      <c r="G53" s="32"/>
      <c r="H53" s="32"/>
      <c r="I53" s="32"/>
      <c r="T53"/>
      <c r="U53"/>
      <c r="V53"/>
      <c r="W53"/>
      <c r="X53"/>
      <c r="Y53"/>
      <c r="Z53"/>
      <c r="AA53"/>
    </row>
    <row r="54" spans="1:254" s="7" customFormat="1" ht="23.1" customHeight="1" x14ac:dyDescent="0.25">
      <c r="B54" s="40" t="s">
        <v>15</v>
      </c>
      <c r="C54" s="36">
        <f>COUNTIF(G35:G46, "Overdue")</f>
        <v>1</v>
      </c>
      <c r="D54" s="37">
        <f>IFERROR(C54/C56,"")</f>
        <v>8.3333333333333329E-2</v>
      </c>
      <c r="E54" s="32"/>
      <c r="F54" s="32"/>
      <c r="G54" s="32"/>
      <c r="H54" s="32"/>
      <c r="I54" s="32"/>
      <c r="T54"/>
      <c r="U54"/>
      <c r="V54"/>
      <c r="W54"/>
      <c r="X54"/>
      <c r="Y54"/>
      <c r="Z54"/>
      <c r="AA54"/>
    </row>
    <row r="55" spans="1:254" s="7" customFormat="1" ht="23.1" customHeight="1" thickBot="1" x14ac:dyDescent="0.3">
      <c r="B55" s="41" t="s">
        <v>6</v>
      </c>
      <c r="C55" s="42">
        <f>COUNTIF(G35:G46, "on hold")</f>
        <v>1</v>
      </c>
      <c r="D55" s="43">
        <f>IFERROR(C55/C56,"")</f>
        <v>8.3333333333333329E-2</v>
      </c>
      <c r="E55" s="32"/>
      <c r="F55" s="32"/>
      <c r="G55" s="32"/>
      <c r="H55" s="32"/>
      <c r="I55" s="32"/>
    </row>
    <row r="56" spans="1:254" s="7" customFormat="1" ht="23.1" customHeight="1" x14ac:dyDescent="0.25">
      <c r="B56" s="44" t="s">
        <v>27</v>
      </c>
      <c r="C56" s="45">
        <f>SUM(C51:C55)</f>
        <v>12</v>
      </c>
      <c r="D56" s="46">
        <f>SUM(D51:D55)</f>
        <v>1</v>
      </c>
      <c r="E56" s="32"/>
      <c r="F56" s="32"/>
      <c r="G56" s="32"/>
      <c r="H56" s="32"/>
      <c r="I56" s="32"/>
    </row>
    <row r="57" spans="1:254" s="7" customFormat="1" x14ac:dyDescent="0.25">
      <c r="B57" s="32"/>
      <c r="C57" s="32"/>
      <c r="D57" s="32"/>
      <c r="E57" s="32"/>
      <c r="F57" s="32"/>
      <c r="G57" s="32"/>
      <c r="H57" s="32"/>
      <c r="I57" s="32"/>
    </row>
    <row r="58" spans="1:254" ht="24.95" customHeight="1" x14ac:dyDescent="0.25">
      <c r="A58" s="1"/>
      <c r="B58" s="102" t="s">
        <v>31</v>
      </c>
      <c r="C58" s="102"/>
      <c r="D58" s="102"/>
      <c r="E58" s="11"/>
      <c r="F58" s="103" t="s">
        <v>32</v>
      </c>
      <c r="G58" s="103"/>
      <c r="H58" s="11"/>
      <c r="I58" s="1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s="7" customFormat="1" ht="23.1" customHeight="1" x14ac:dyDescent="0.25">
      <c r="B59" s="30" t="s">
        <v>8</v>
      </c>
      <c r="C59" s="31" t="s">
        <v>23</v>
      </c>
      <c r="D59" s="31" t="s">
        <v>24</v>
      </c>
      <c r="E59" s="32"/>
      <c r="F59" s="47" t="s">
        <v>14</v>
      </c>
      <c r="G59" s="34">
        <v>6</v>
      </c>
      <c r="H59" s="32"/>
      <c r="I59" s="32"/>
    </row>
    <row r="60" spans="1:254" s="7" customFormat="1" ht="23.1" customHeight="1" x14ac:dyDescent="0.25">
      <c r="B60" s="48" t="s">
        <v>9</v>
      </c>
      <c r="C60" s="36">
        <f>COUNTIF(H35:H46, "High")</f>
        <v>7</v>
      </c>
      <c r="D60" s="37">
        <f>IFERROR(C60/C63,"")</f>
        <v>0.58333333333333337</v>
      </c>
      <c r="E60" s="32"/>
      <c r="F60" s="49" t="s">
        <v>13</v>
      </c>
      <c r="G60" s="34">
        <v>2</v>
      </c>
      <c r="H60" s="32"/>
      <c r="I60" s="32"/>
    </row>
    <row r="61" spans="1:254" s="7" customFormat="1" ht="23.1" customHeight="1" x14ac:dyDescent="0.25">
      <c r="B61" s="50" t="s">
        <v>10</v>
      </c>
      <c r="C61" s="36">
        <f>COUNTIF(H35:H46, "Medium")</f>
        <v>2</v>
      </c>
      <c r="D61" s="37">
        <f>IFERROR(C61/C63,"")</f>
        <v>0.16666666666666666</v>
      </c>
      <c r="E61" s="32"/>
      <c r="F61" s="51" t="s">
        <v>12</v>
      </c>
      <c r="G61" s="34">
        <v>4</v>
      </c>
      <c r="H61" s="32"/>
      <c r="I61" s="32"/>
    </row>
    <row r="62" spans="1:254" s="7" customFormat="1" ht="23.1" customHeight="1" x14ac:dyDescent="0.2">
      <c r="B62" s="52" t="s">
        <v>11</v>
      </c>
      <c r="C62" s="36">
        <f>COUNTIF(H35:H46, "Low")</f>
        <v>3</v>
      </c>
      <c r="D62" s="37">
        <f>IFERROR(C62/C63,"")</f>
        <v>0.25</v>
      </c>
      <c r="E62" s="32"/>
      <c r="F62" s="11"/>
      <c r="G62" s="11"/>
      <c r="H62" s="32"/>
      <c r="I62" s="32"/>
    </row>
    <row r="63" spans="1:254" s="7" customFormat="1" ht="23.1" customHeight="1" x14ac:dyDescent="0.2">
      <c r="B63" s="44" t="s">
        <v>27</v>
      </c>
      <c r="C63" s="45">
        <f>SUM(C60:C62)</f>
        <v>12</v>
      </c>
      <c r="D63" s="46">
        <f>SUM(D60:D62)</f>
        <v>1</v>
      </c>
      <c r="E63" s="32"/>
      <c r="F63" s="11"/>
      <c r="G63" s="11"/>
      <c r="H63" s="32"/>
      <c r="I63" s="32"/>
    </row>
    <row r="64" spans="1:254" s="7" customFormat="1" ht="23.1" customHeight="1" x14ac:dyDescent="0.2">
      <c r="B64" s="44"/>
      <c r="C64" s="67"/>
      <c r="D64" s="68"/>
      <c r="E64" s="69"/>
      <c r="F64" s="11"/>
      <c r="G64" s="11"/>
      <c r="H64" s="32"/>
      <c r="I64" s="32"/>
    </row>
    <row r="65" spans="1:254" s="7" customFormat="1" ht="23.1" customHeight="1" x14ac:dyDescent="0.2">
      <c r="B65" s="44"/>
      <c r="C65" s="67"/>
      <c r="D65" s="68"/>
      <c r="E65" s="69"/>
      <c r="F65" s="11"/>
      <c r="G65" s="11"/>
      <c r="H65" s="32"/>
      <c r="I65" s="32"/>
    </row>
    <row r="66" spans="1:254" s="7" customFormat="1" ht="23.1" customHeight="1" x14ac:dyDescent="0.25">
      <c r="D66" s="60" t="s">
        <v>49</v>
      </c>
      <c r="E66" s="60" t="s">
        <v>50</v>
      </c>
      <c r="F66" s="60" t="s">
        <v>51</v>
      </c>
      <c r="G66" s="61" t="s">
        <v>52</v>
      </c>
      <c r="H66" s="61" t="s">
        <v>53</v>
      </c>
      <c r="I66" s="61" t="s">
        <v>54</v>
      </c>
      <c r="J66" s="61" t="s">
        <v>55</v>
      </c>
      <c r="K66" s="61" t="s">
        <v>56</v>
      </c>
      <c r="L66" s="61" t="s">
        <v>57</v>
      </c>
      <c r="M66" s="61" t="s">
        <v>58</v>
      </c>
      <c r="N66" s="61" t="s">
        <v>59</v>
      </c>
      <c r="O66" s="61" t="s">
        <v>60</v>
      </c>
    </row>
    <row r="67" spans="1:254" s="7" customFormat="1" ht="23.1" customHeight="1" x14ac:dyDescent="0.25">
      <c r="B67" s="90" t="s">
        <v>61</v>
      </c>
      <c r="C67" s="91"/>
      <c r="D67" s="76">
        <v>25000</v>
      </c>
      <c r="E67" s="65">
        <v>40000</v>
      </c>
      <c r="F67" s="65">
        <v>35000</v>
      </c>
      <c r="G67" s="66">
        <v>21000</v>
      </c>
      <c r="H67" s="66">
        <v>26500</v>
      </c>
      <c r="I67" s="66">
        <v>32200</v>
      </c>
      <c r="J67" s="66">
        <v>25000</v>
      </c>
      <c r="K67" s="66">
        <v>23500</v>
      </c>
      <c r="L67" s="66">
        <v>21000</v>
      </c>
      <c r="M67" s="66">
        <v>25000</v>
      </c>
      <c r="N67" s="66">
        <v>24200</v>
      </c>
      <c r="O67" s="66">
        <v>23400</v>
      </c>
    </row>
    <row r="68" spans="1:254" s="7" customFormat="1" ht="23.1" customHeight="1" x14ac:dyDescent="0.25">
      <c r="B68" s="88" t="s">
        <v>62</v>
      </c>
      <c r="C68" s="89"/>
      <c r="D68" s="76">
        <v>25000</v>
      </c>
      <c r="E68" s="65">
        <v>32323</v>
      </c>
      <c r="F68" s="65">
        <v>30000</v>
      </c>
      <c r="G68" s="66">
        <v>21000</v>
      </c>
      <c r="H68" s="66">
        <v>26500</v>
      </c>
      <c r="I68" s="66">
        <v>32200</v>
      </c>
      <c r="J68" s="66">
        <v>25000</v>
      </c>
      <c r="K68" s="66">
        <v>23500</v>
      </c>
      <c r="L68" s="66">
        <v>21000</v>
      </c>
      <c r="M68" s="66">
        <v>25000</v>
      </c>
      <c r="N68" s="66">
        <v>24200</v>
      </c>
      <c r="O68" s="66">
        <v>23400</v>
      </c>
    </row>
    <row r="69" spans="1:254" s="7" customFormat="1" ht="23.1" customHeight="1" x14ac:dyDescent="0.2">
      <c r="B69" s="44"/>
      <c r="C69" s="67"/>
      <c r="D69" s="68"/>
      <c r="E69" s="69"/>
      <c r="F69" s="11"/>
      <c r="G69" s="11"/>
      <c r="H69" s="32"/>
      <c r="I69" s="32"/>
    </row>
    <row r="70" spans="1:254" s="7" customFormat="1" ht="23.1" customHeight="1" x14ac:dyDescent="0.2">
      <c r="B70" s="44"/>
      <c r="C70" s="67"/>
      <c r="D70" s="68"/>
      <c r="E70" s="69"/>
      <c r="F70" s="11"/>
      <c r="G70" s="11"/>
      <c r="H70" s="32"/>
      <c r="I70" s="32"/>
    </row>
    <row r="71" spans="1:254" x14ac:dyDescent="0.25">
      <c r="A71" s="1"/>
      <c r="B71" s="11"/>
      <c r="C71" s="11"/>
      <c r="D71" s="11"/>
      <c r="E71" s="11"/>
      <c r="F71" s="11"/>
      <c r="G71" s="11"/>
      <c r="H71" s="11"/>
      <c r="I71" s="1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ustomFormat="1" ht="50.1" customHeight="1" x14ac:dyDescent="0.25">
      <c r="A72" s="2"/>
      <c r="B72" s="92" t="s">
        <v>70</v>
      </c>
      <c r="C72" s="92"/>
      <c r="D72" s="92"/>
      <c r="E72" s="92"/>
      <c r="F72" s="92"/>
      <c r="G72" s="92"/>
      <c r="H72" s="92"/>
      <c r="I72" s="92"/>
      <c r="J72" s="92"/>
      <c r="K72" s="92"/>
      <c r="L72" s="92"/>
      <c r="M72" s="92"/>
      <c r="N72" s="92"/>
      <c r="O72" s="92"/>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7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7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7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7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7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7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7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7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7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7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7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7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7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7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7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7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row>
    <row r="353" spans="1:27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row>
    <row r="354" spans="1:27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row>
    <row r="355" spans="1:27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row>
    <row r="356" spans="1:27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row>
    <row r="357" spans="1:27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row>
    <row r="358" spans="1:27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row>
    <row r="359" spans="1:27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row>
    <row r="360" spans="1:27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row>
    <row r="361" spans="1:27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row>
    <row r="362" spans="1:27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row>
    <row r="363" spans="1:27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row>
    <row r="364" spans="1:27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row>
    <row r="365" spans="1:27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row>
    <row r="366" spans="1:27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row>
    <row r="367" spans="1:27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row>
    <row r="368" spans="1:27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sheetData>
  <mergeCells count="56">
    <mergeCell ref="I1:P1"/>
    <mergeCell ref="M3:N3"/>
    <mergeCell ref="B58:D58"/>
    <mergeCell ref="F58:G58"/>
    <mergeCell ref="S1:W1"/>
    <mergeCell ref="B34:D34"/>
    <mergeCell ref="B35:D35"/>
    <mergeCell ref="B36:D36"/>
    <mergeCell ref="B37:D37"/>
    <mergeCell ref="B38:D38"/>
    <mergeCell ref="B39:D39"/>
    <mergeCell ref="B40:D40"/>
    <mergeCell ref="B41:D41"/>
    <mergeCell ref="B42:D42"/>
    <mergeCell ref="B43:D43"/>
    <mergeCell ref="B44:D44"/>
    <mergeCell ref="B45:D45"/>
    <mergeCell ref="B2:H2"/>
    <mergeCell ref="B4:E4"/>
    <mergeCell ref="B18:F18"/>
    <mergeCell ref="B49:D49"/>
    <mergeCell ref="F49:G49"/>
    <mergeCell ref="B46:D46"/>
    <mergeCell ref="B68:C68"/>
    <mergeCell ref="B67:C67"/>
    <mergeCell ref="B72:O72"/>
    <mergeCell ref="B20:C20"/>
    <mergeCell ref="B21:C21"/>
    <mergeCell ref="B22:C22"/>
    <mergeCell ref="B23:C23"/>
    <mergeCell ref="B24:C24"/>
    <mergeCell ref="B25:C25"/>
    <mergeCell ref="B26:C26"/>
    <mergeCell ref="B32:C32"/>
    <mergeCell ref="B27:C27"/>
    <mergeCell ref="B3:C3"/>
    <mergeCell ref="B19:D19"/>
    <mergeCell ref="B28:C28"/>
    <mergeCell ref="B29:C29"/>
    <mergeCell ref="B30:C30"/>
    <mergeCell ref="B31:C31"/>
    <mergeCell ref="G25:L25"/>
    <mergeCell ref="G3:H3"/>
    <mergeCell ref="G31:L31"/>
    <mergeCell ref="G32:L32"/>
    <mergeCell ref="G20:L20"/>
    <mergeCell ref="G4:H4"/>
    <mergeCell ref="G26:L26"/>
    <mergeCell ref="G27:L27"/>
    <mergeCell ref="G28:L28"/>
    <mergeCell ref="G29:L29"/>
    <mergeCell ref="G30:L30"/>
    <mergeCell ref="G21:L21"/>
    <mergeCell ref="G22:L22"/>
    <mergeCell ref="G23:L23"/>
    <mergeCell ref="G24:L24"/>
  </mergeCells>
  <phoneticPr fontId="3" type="noConversion"/>
  <conditionalFormatting sqref="B51:B55">
    <cfRule type="containsText" dxfId="44" priority="77" operator="containsText" text="Overdue">
      <formula>NOT(ISERROR(SEARCH("Overdue",B51)))</formula>
    </cfRule>
    <cfRule type="containsText" dxfId="43" priority="78" operator="containsText" text="On Hold">
      <formula>NOT(ISERROR(SEARCH("On Hold",B51)))</formula>
    </cfRule>
    <cfRule type="containsText" dxfId="42" priority="79" operator="containsText" text="Complete">
      <formula>NOT(ISERROR(SEARCH("Complete",B51)))</formula>
    </cfRule>
    <cfRule type="containsText" dxfId="41" priority="80" operator="containsText" text="In Progress">
      <formula>NOT(ISERROR(SEARCH("In Progress",B51)))</formula>
    </cfRule>
    <cfRule type="containsText" dxfId="40" priority="81" operator="containsText" text="Not Started">
      <formula>NOT(ISERROR(SEARCH("Not Started",B51)))</formula>
    </cfRule>
  </conditionalFormatting>
  <conditionalFormatting sqref="B60:B62">
    <cfRule type="containsText" dxfId="39" priority="56" operator="containsText" text="Low">
      <formula>NOT(ISERROR(SEARCH("Low",B60)))</formula>
    </cfRule>
    <cfRule type="containsText" dxfId="38" priority="57" operator="containsText" text="Medium">
      <formula>NOT(ISERROR(SEARCH("Medium",B60)))</formula>
    </cfRule>
    <cfRule type="containsText" dxfId="37" priority="58" operator="containsText" text="High">
      <formula>NOT(ISERROR(SEARCH("High",B60)))</formula>
    </cfRule>
  </conditionalFormatting>
  <conditionalFormatting sqref="F35:F46">
    <cfRule type="containsText" dxfId="36" priority="17" operator="containsText" text="Overdue">
      <formula>NOT(ISERROR(SEARCH("Overdue",F35)))</formula>
    </cfRule>
    <cfRule type="containsText" dxfId="35" priority="21" operator="containsText" text="On Hold">
      <formula>NOT(ISERROR(SEARCH("On Hold",F35)))</formula>
    </cfRule>
    <cfRule type="containsText" dxfId="34" priority="22" operator="containsText" text="Complete">
      <formula>NOT(ISERROR(SEARCH("Complete",F35)))</formula>
    </cfRule>
    <cfRule type="containsText" dxfId="33" priority="23" operator="containsText" text="In Progress">
      <formula>NOT(ISERROR(SEARCH("In Progress",F35)))</formula>
    </cfRule>
    <cfRule type="containsText" dxfId="32" priority="24" operator="containsText" text="Not Started">
      <formula>NOT(ISERROR(SEARCH("Not Started",F35)))</formula>
    </cfRule>
  </conditionalFormatting>
  <conditionalFormatting sqref="F35:F47 H33">
    <cfRule type="containsText" dxfId="31" priority="83" operator="containsText" text="Low">
      <formula>NOT(ISERROR(SEARCH("Low",F33)))</formula>
    </cfRule>
  </conditionalFormatting>
  <conditionalFormatting sqref="G35:G46">
    <cfRule type="containsText" dxfId="30" priority="18" operator="containsText" text="Low">
      <formula>NOT(ISERROR(SEARCH("Low",G35)))</formula>
    </cfRule>
    <cfRule type="containsText" dxfId="29" priority="19" operator="containsText" text="Medium">
      <formula>NOT(ISERROR(SEARCH("Medium",G35)))</formula>
    </cfRule>
    <cfRule type="containsText" dxfId="28" priority="20" operator="containsText" text="High">
      <formula>NOT(ISERROR(SEARCH("High",G35)))</formula>
    </cfRule>
  </conditionalFormatting>
  <conditionalFormatting sqref="H33 F35:F47">
    <cfRule type="containsText" dxfId="27" priority="84" operator="containsText" text="Medium">
      <formula>NOT(ISERROR(SEARCH("Medium",F33)))</formula>
    </cfRule>
    <cfRule type="containsText" dxfId="26" priority="85" operator="containsText" text="High">
      <formula>NOT(ISERROR(SEARCH("High",F33)))</formula>
    </cfRule>
  </conditionalFormatting>
  <conditionalFormatting sqref="E35:E47">
    <cfRule type="containsText" dxfId="25" priority="82" operator="containsText" text="Overdue">
      <formula>NOT(ISERROR(SEARCH("Overdue",E35)))</formula>
    </cfRule>
    <cfRule type="containsText" dxfId="24" priority="102" operator="containsText" text="On Hold">
      <formula>NOT(ISERROR(SEARCH("On Hold",E35)))</formula>
    </cfRule>
    <cfRule type="containsText" dxfId="23" priority="103" operator="containsText" text="Complete">
      <formula>NOT(ISERROR(SEARCH("Complete",E35)))</formula>
    </cfRule>
    <cfRule type="containsText" dxfId="22" priority="104" operator="containsText" text="In Progress">
      <formula>NOT(ISERROR(SEARCH("In Progress",E35)))</formula>
    </cfRule>
    <cfRule type="containsText" dxfId="21" priority="105" operator="containsText" text="Not Started">
      <formula>NOT(ISERROR(SEARCH("Not Started",E35)))</formula>
    </cfRule>
  </conditionalFormatting>
  <conditionalFormatting sqref="O35:O39">
    <cfRule type="containsText" dxfId="20" priority="25" operator="containsText" text="Overdue">
      <formula>NOT(ISERROR(SEARCH("Overdue",O35)))</formula>
    </cfRule>
    <cfRule type="containsText" dxfId="19" priority="26" operator="containsText" text="On Hold">
      <formula>NOT(ISERROR(SEARCH("On Hold",O35)))</formula>
    </cfRule>
    <cfRule type="containsText" dxfId="18" priority="27" operator="containsText" text="Complete">
      <formula>NOT(ISERROR(SEARCH("Complete",O35)))</formula>
    </cfRule>
    <cfRule type="containsText" dxfId="17" priority="28" operator="containsText" text="In Progress">
      <formula>NOT(ISERROR(SEARCH("In Progress",O35)))</formula>
    </cfRule>
    <cfRule type="containsText" dxfId="16" priority="29" operator="containsText" text="Not Started">
      <formula>NOT(ISERROR(SEARCH("Not Started",O35)))</formula>
    </cfRule>
  </conditionalFormatting>
  <conditionalFormatting sqref="G35:G46">
    <cfRule type="containsText" dxfId="15" priority="1" operator="containsText" text="Overdue">
      <formula>NOT(ISERROR(SEARCH("Overdue",G35)))</formula>
    </cfRule>
    <cfRule type="containsText" dxfId="14" priority="5" operator="containsText" text="On Hold">
      <formula>NOT(ISERROR(SEARCH("On Hold",G35)))</formula>
    </cfRule>
    <cfRule type="containsText" dxfId="13" priority="6" operator="containsText" text="Complete">
      <formula>NOT(ISERROR(SEARCH("Complete",G35)))</formula>
    </cfRule>
    <cfRule type="containsText" dxfId="12" priority="7" operator="containsText" text="In Progress">
      <formula>NOT(ISERROR(SEARCH("In Progress",G35)))</formula>
    </cfRule>
    <cfRule type="containsText" dxfId="11" priority="8" operator="containsText" text="Not Started">
      <formula>NOT(ISERROR(SEARCH("Not Started",G35)))</formula>
    </cfRule>
  </conditionalFormatting>
  <conditionalFormatting sqref="G35:G46">
    <cfRule type="containsText" dxfId="10" priority="10" operator="containsText" text="Low">
      <formula>NOT(ISERROR(SEARCH("Low",G35)))</formula>
    </cfRule>
  </conditionalFormatting>
  <conditionalFormatting sqref="H35:H46">
    <cfRule type="containsText" dxfId="9" priority="2" operator="containsText" text="Low">
      <formula>NOT(ISERROR(SEARCH("Low",H35)))</formula>
    </cfRule>
    <cfRule type="containsText" dxfId="8" priority="3" operator="containsText" text="Medium">
      <formula>NOT(ISERROR(SEARCH("Medium",H35)))</formula>
    </cfRule>
    <cfRule type="containsText" dxfId="7" priority="4" operator="containsText" text="High">
      <formula>NOT(ISERROR(SEARCH("High",H35)))</formula>
    </cfRule>
  </conditionalFormatting>
  <conditionalFormatting sqref="G35:G46">
    <cfRule type="containsText" dxfId="6" priority="11" operator="containsText" text="Medium">
      <formula>NOT(ISERROR(SEARCH("Medium",G35)))</formula>
    </cfRule>
    <cfRule type="containsText" dxfId="5" priority="12" operator="containsText" text="High">
      <formula>NOT(ISERROR(SEARCH("High",G35)))</formula>
    </cfRule>
  </conditionalFormatting>
  <conditionalFormatting sqref="F35:F46">
    <cfRule type="containsText" dxfId="4" priority="9" operator="containsText" text="Overdue">
      <formula>NOT(ISERROR(SEARCH("Overdue",F35)))</formula>
    </cfRule>
    <cfRule type="containsText" dxfId="3" priority="13" operator="containsText" text="On Hold">
      <formula>NOT(ISERROR(SEARCH("On Hold",F35)))</formula>
    </cfRule>
    <cfRule type="containsText" dxfId="2" priority="14" operator="containsText" text="Complete">
      <formula>NOT(ISERROR(SEARCH("Complete",F35)))</formula>
    </cfRule>
    <cfRule type="containsText" dxfId="1" priority="15" operator="containsText" text="In Progress">
      <formula>NOT(ISERROR(SEARCH("In Progress",F35)))</formula>
    </cfRule>
    <cfRule type="containsText" dxfId="0" priority="16" operator="containsText" text="Not Started">
      <formula>NOT(ISERROR(SEARCH("Not Started",F35)))</formula>
    </cfRule>
  </conditionalFormatting>
  <dataValidations disablePrompts="1" count="2">
    <dataValidation type="list" allowBlank="1" showInputMessage="1" showErrorMessage="1" sqref="H33 F47 H35:H46" xr:uid="{9D172C47-4C27-2D41-BCB6-1E823B5B1CF5}">
      <formula1>#REF!</formula1>
    </dataValidation>
    <dataValidation type="list" allowBlank="1" showInputMessage="1" showErrorMessage="1" sqref="E47 G35:G46" xr:uid="{BEF7E677-7619-1544-B928-2846876EF993}">
      <formula1>$N$21:$N$25</formula1>
    </dataValidation>
  </dataValidations>
  <hyperlinks>
    <hyperlink ref="B72:I72" r:id="rId1" display="CLICK HERE TO CREATE IN SMARTSHEET" xr:uid="{CC5D7B47-4DCA-4B68-856B-338F871E5E28}"/>
    <hyperlink ref="I1:P1" r:id="rId2" display="http://www.frame-solutions.com/" xr:uid="{7670F3A3-0FD1-4578-9D00-D6330B1C9C12}"/>
  </hyperlinks>
  <pageMargins left="0.3" right="0.3" top="0.3" bottom="0.3" header="0" footer="0"/>
  <pageSetup scale="60" fitToHeight="0" orientation="landscape" horizontalDpi="4294967292" verticalDpi="4294967292" r:id="rId3"/>
  <rowBreaks count="2" manualBreakCount="2">
    <brk id="17" min="1" max="15" man="1"/>
    <brk id="48" min="1"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Project Dashboard</vt:lpstr>
      <vt:lpstr>'Project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Danny Milligan</cp:lastModifiedBy>
  <cp:lastPrinted>2023-10-04T08:12:18Z</cp:lastPrinted>
  <dcterms:created xsi:type="dcterms:W3CDTF">2015-02-24T20:54:23Z</dcterms:created>
  <dcterms:modified xsi:type="dcterms:W3CDTF">2023-10-04T12:29:06Z</dcterms:modified>
</cp:coreProperties>
</file>